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TIPE DONAT\STIPE PROJEKTI\projekti 2017\SKRADINSKA ULICA\02_TEKST\02_IZVEDBENI\"/>
    </mc:Choice>
  </mc:AlternateContent>
  <bookViews>
    <workbookView xWindow="0" yWindow="0" windowWidth="28800" windowHeight="12435" activeTab="1"/>
  </bookViews>
  <sheets>
    <sheet name="NASLOV" sheetId="4" r:id="rId1"/>
    <sheet name="PROMETNICA" sheetId="5" r:id="rId2"/>
    <sheet name="VODOVOD I ODVODNJA" sheetId="1" r:id="rId3"/>
    <sheet name="NN MREŽA" sheetId="6" r:id="rId4"/>
    <sheet name="TK MREŽA" sheetId="9" r:id="rId5"/>
    <sheet name="JAVNA RASVIJETA" sheetId="10" r:id="rId6"/>
    <sheet name="REKAPITULACIJA" sheetId="2" r:id="rId7"/>
  </sheets>
  <definedNames>
    <definedName name="_xlnm.Print_Area" localSheetId="3">'NN MREŽA'!$A$1:$F$153</definedName>
    <definedName name="_xlnm.Print_Area" localSheetId="1">PROMETNICA!$A$1:$F$114</definedName>
    <definedName name="_xlnm.Print_Area" localSheetId="6">REKAPITULACIJA!$A$1:$F$15</definedName>
  </definedNames>
  <calcPr calcId="152511"/>
</workbook>
</file>

<file path=xl/calcChain.xml><?xml version="1.0" encoding="utf-8"?>
<calcChain xmlns="http://schemas.openxmlformats.org/spreadsheetml/2006/main">
  <c r="F7" i="10" l="1"/>
  <c r="F8" i="10"/>
  <c r="F10" i="10"/>
  <c r="F11" i="10"/>
  <c r="F13" i="10"/>
  <c r="F14" i="10"/>
  <c r="F15" i="10"/>
  <c r="F16" i="10"/>
  <c r="F17" i="10"/>
  <c r="F18" i="10"/>
  <c r="F24" i="10"/>
  <c r="F59" i="10"/>
  <c r="F60" i="10"/>
  <c r="F61" i="10"/>
  <c r="F62" i="10"/>
  <c r="F63" i="10"/>
  <c r="F64" i="10"/>
  <c r="F65" i="10"/>
  <c r="F66" i="10"/>
  <c r="F67" i="10"/>
  <c r="F68" i="10"/>
  <c r="F69" i="10"/>
  <c r="F71" i="10"/>
  <c r="F72" i="10"/>
  <c r="F73" i="10"/>
  <c r="F74" i="10"/>
  <c r="F75" i="10"/>
  <c r="F81" i="10"/>
  <c r="F82" i="10"/>
  <c r="F83" i="10"/>
  <c r="F84" i="10"/>
  <c r="F89" i="10"/>
  <c r="F90" i="10"/>
  <c r="F95" i="10"/>
  <c r="F6" i="9"/>
  <c r="F7" i="9"/>
  <c r="F8" i="9"/>
  <c r="F9" i="9"/>
  <c r="F10" i="9"/>
  <c r="F11" i="9"/>
  <c r="F12" i="9"/>
  <c r="F18" i="9"/>
  <c r="F19" i="9"/>
  <c r="F20" i="9"/>
  <c r="F21" i="9"/>
  <c r="F22" i="9"/>
  <c r="F23" i="9"/>
  <c r="F24" i="9"/>
  <c r="F25" i="9"/>
  <c r="F26" i="9"/>
  <c r="F32" i="9"/>
  <c r="F33" i="9"/>
  <c r="F34" i="9"/>
  <c r="F35" i="9"/>
  <c r="F36" i="9"/>
  <c r="F37" i="9"/>
  <c r="F38" i="9"/>
  <c r="F39" i="9"/>
  <c r="F40" i="9"/>
  <c r="F41" i="9"/>
  <c r="B46" i="9"/>
  <c r="B47" i="9"/>
  <c r="B48" i="9"/>
  <c r="F97" i="6"/>
  <c r="F98" i="6"/>
  <c r="F105" i="6"/>
  <c r="F107" i="6"/>
  <c r="F109" i="6"/>
  <c r="F110" i="6"/>
  <c r="F112" i="6"/>
  <c r="F119" i="6"/>
  <c r="F120" i="6"/>
  <c r="F121" i="6"/>
  <c r="F122" i="6"/>
  <c r="F123" i="6"/>
  <c r="F125" i="6"/>
  <c r="F126" i="6"/>
  <c r="F132" i="6"/>
  <c r="F139" i="6"/>
  <c r="F141" i="6"/>
  <c r="F143" i="6"/>
  <c r="F144" i="6"/>
  <c r="F86" i="6"/>
  <c r="F85" i="6"/>
  <c r="F84" i="6"/>
  <c r="F83" i="6"/>
  <c r="F82" i="6"/>
  <c r="F81" i="6"/>
  <c r="F80" i="6"/>
  <c r="F78" i="6"/>
  <c r="F76" i="6"/>
  <c r="F75" i="6"/>
  <c r="F74" i="6"/>
  <c r="F73" i="6"/>
  <c r="F71" i="6"/>
  <c r="F70" i="6"/>
  <c r="F69" i="6"/>
  <c r="F68" i="6"/>
  <c r="F66" i="6"/>
  <c r="F65"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19" i="10" l="1"/>
  <c r="E100" i="10" s="1"/>
  <c r="F76" i="10"/>
  <c r="E101" i="10" s="1"/>
  <c r="F96" i="10"/>
  <c r="E102" i="10" s="1"/>
  <c r="F27" i="9"/>
  <c r="E47" i="9" s="1"/>
  <c r="F42" i="9"/>
  <c r="E48" i="9" s="1"/>
  <c r="F13" i="9"/>
  <c r="E46" i="9" s="1"/>
  <c r="F145" i="6"/>
  <c r="F152" i="6" s="1"/>
  <c r="F59" i="6"/>
  <c r="F150" i="6" s="1"/>
  <c r="F87" i="6"/>
  <c r="F151" i="6" s="1"/>
  <c r="F84" i="5"/>
  <c r="F87" i="5"/>
  <c r="F90" i="5"/>
  <c r="F94" i="5"/>
  <c r="F98" i="5"/>
  <c r="F101" i="5"/>
  <c r="F77" i="5"/>
  <c r="F74" i="5"/>
  <c r="F67" i="5"/>
  <c r="F64" i="5"/>
  <c r="F57" i="5"/>
  <c r="F54" i="5"/>
  <c r="F51" i="5"/>
  <c r="F48" i="5"/>
  <c r="F45" i="5"/>
  <c r="F38" i="5"/>
  <c r="F35" i="5"/>
  <c r="F32" i="5"/>
  <c r="F29" i="5"/>
  <c r="F22" i="5"/>
  <c r="F19" i="5"/>
  <c r="F16" i="5"/>
  <c r="F13" i="5"/>
  <c r="F10" i="5"/>
  <c r="F7" i="5"/>
  <c r="F4" i="5"/>
  <c r="F153" i="6" l="1"/>
  <c r="F5" i="2" s="1"/>
  <c r="F103" i="5"/>
  <c r="F112" i="5" s="1"/>
  <c r="F59" i="5"/>
  <c r="F109" i="5" s="1"/>
  <c r="F40" i="5"/>
  <c r="F108" i="5" s="1"/>
  <c r="F24" i="5"/>
  <c r="F107" i="5" s="1"/>
  <c r="E103" i="10"/>
  <c r="F7" i="2" s="1"/>
  <c r="E49" i="9"/>
  <c r="F6" i="2" s="1"/>
  <c r="F79" i="5"/>
  <c r="F111" i="5" s="1"/>
  <c r="F69" i="5"/>
  <c r="F110" i="5" s="1"/>
  <c r="F190" i="1"/>
  <c r="F188" i="1"/>
  <c r="F187" i="1"/>
  <c r="F177" i="1"/>
  <c r="F178" i="1"/>
  <c r="F179" i="1"/>
  <c r="F180" i="1"/>
  <c r="F172" i="1"/>
  <c r="F173" i="1"/>
  <c r="F174" i="1"/>
  <c r="F175" i="1"/>
  <c r="F176" i="1"/>
  <c r="F171" i="1"/>
  <c r="F169" i="1"/>
  <c r="F166" i="1"/>
  <c r="F164" i="1"/>
  <c r="F161" i="1"/>
  <c r="F159" i="1"/>
  <c r="F157" i="1"/>
  <c r="F148" i="1"/>
  <c r="F147" i="1"/>
  <c r="F137" i="1"/>
  <c r="F138" i="1"/>
  <c r="F139" i="1"/>
  <c r="F140" i="1"/>
  <c r="F141" i="1"/>
  <c r="F136" i="1"/>
  <c r="F107" i="1"/>
  <c r="F108" i="1"/>
  <c r="F109" i="1"/>
  <c r="F110" i="1"/>
  <c r="F111" i="1"/>
  <c r="F112" i="1"/>
  <c r="F113" i="1"/>
  <c r="F114" i="1"/>
  <c r="F115" i="1"/>
  <c r="F116" i="1"/>
  <c r="F117" i="1"/>
  <c r="F118" i="1"/>
  <c r="F119" i="1"/>
  <c r="F120" i="1"/>
  <c r="F121" i="1"/>
  <c r="F122" i="1"/>
  <c r="F123" i="1"/>
  <c r="F124" i="1"/>
  <c r="F125" i="1"/>
  <c r="F126" i="1"/>
  <c r="F127" i="1"/>
  <c r="F128" i="1"/>
  <c r="F129" i="1"/>
  <c r="F106" i="1"/>
  <c r="F98" i="1"/>
  <c r="F99" i="1"/>
  <c r="F97" i="1"/>
  <c r="F76" i="1"/>
  <c r="F78" i="1" s="1"/>
  <c r="F87" i="1" s="1"/>
  <c r="F70" i="1"/>
  <c r="F72" i="1" s="1"/>
  <c r="F86" i="1" s="1"/>
  <c r="F57" i="1"/>
  <c r="F58" i="1"/>
  <c r="F59" i="1"/>
  <c r="F60" i="1"/>
  <c r="F61" i="1"/>
  <c r="F62" i="1"/>
  <c r="F63" i="1"/>
  <c r="F64" i="1"/>
  <c r="F55" i="1"/>
  <c r="F56" i="1"/>
  <c r="F40" i="1"/>
  <c r="F41" i="1"/>
  <c r="F42" i="1"/>
  <c r="F43" i="1"/>
  <c r="F44" i="1"/>
  <c r="F45" i="1"/>
  <c r="F46" i="1"/>
  <c r="F47" i="1"/>
  <c r="F48" i="1"/>
  <c r="F49" i="1"/>
  <c r="F50" i="1"/>
  <c r="F51" i="1"/>
  <c r="F52" i="1"/>
  <c r="F53" i="1"/>
  <c r="F54" i="1"/>
  <c r="F39" i="1"/>
  <c r="F28" i="1"/>
  <c r="F29" i="1"/>
  <c r="F30" i="1"/>
  <c r="F27" i="1"/>
  <c r="F19" i="1"/>
  <c r="F20" i="1"/>
  <c r="F21" i="1"/>
  <c r="F16" i="1"/>
  <c r="F17" i="1"/>
  <c r="F18" i="1"/>
  <c r="F15" i="1"/>
  <c r="F9" i="1"/>
  <c r="F8" i="1"/>
  <c r="F114" i="5" l="1"/>
  <c r="F3" i="2" s="1"/>
  <c r="F192" i="1"/>
  <c r="F201" i="1" s="1"/>
  <c r="F152" i="1"/>
  <c r="F199" i="1" s="1"/>
  <c r="F23" i="1"/>
  <c r="F83" i="1" s="1"/>
  <c r="F11" i="1"/>
  <c r="F82" i="1" s="1"/>
  <c r="F32" i="1"/>
  <c r="F84" i="1" s="1"/>
  <c r="F66" i="1"/>
  <c r="F85" i="1" s="1"/>
  <c r="F131" i="1"/>
  <c r="F197" i="1" s="1"/>
  <c r="F143" i="1"/>
  <c r="F198" i="1" s="1"/>
  <c r="F182" i="1"/>
  <c r="F200" i="1" s="1"/>
  <c r="F101" i="1"/>
  <c r="F196" i="1" s="1"/>
  <c r="F203" i="1" l="1"/>
  <c r="F208" i="1" s="1"/>
  <c r="F89" i="1"/>
  <c r="F207" i="1" s="1"/>
  <c r="F210" i="1" l="1"/>
  <c r="F4" i="2" s="1"/>
  <c r="F9" i="2" s="1"/>
  <c r="F10" i="2" l="1"/>
  <c r="F11" i="2" s="1"/>
</calcChain>
</file>

<file path=xl/sharedStrings.xml><?xml version="1.0" encoding="utf-8"?>
<sst xmlns="http://schemas.openxmlformats.org/spreadsheetml/2006/main" count="1145" uniqueCount="540">
  <si>
    <t>1.</t>
  </si>
  <si>
    <t>TROŠKOVNIK VODOVODA I ODVODNJE</t>
  </si>
  <si>
    <t>A.</t>
  </si>
  <si>
    <t>VODOVOD</t>
  </si>
  <si>
    <t>I.</t>
  </si>
  <si>
    <t>PRIPREMNI RADOVI</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</si>
  <si>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</si>
  <si>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m'</t>
  </si>
  <si>
    <t>2.</t>
  </si>
  <si>
    <t>Lociranje i označavanje mjesta poznatih trasa podzemnih instalacija(vodovod, električni i TK kabeli), a prema situaciji te prema podacima odgovornih osoba nadležnih službi pripadajućih instalacija. Paušalno.</t>
  </si>
  <si>
    <t>kpl</t>
  </si>
  <si>
    <t>PRIPREMNI RADOVI UKUPNO Kn</t>
  </si>
  <si>
    <t>II.</t>
  </si>
  <si>
    <t xml:space="preserve">ZEMLJANI RADOVI  </t>
  </si>
  <si>
    <t>Iskop rova za vodovodne cijevi u materijalu A, B, i C kategorije, s odbacivanjem iskopanog materijala na jednu stranu rova na udaljenost najmanje 1,0 m od ruba rova da bi se omogućilo nesmetano raznošenje cijevi duž rova i spuštanje u rov. Dubina rova prema uzdužnom profilu, a širina rova 60 cm. U jediničnu cijenu uračunato je uklanjanje obrušenog materijala u rovu (u bilo kojoj fazi radova, odnosno radi vremenskih nepogoda), te eventualno crpljenje podzemne ili nadošle vode. Stavka uključuje i eventualno potrebno razupiranje rova, što će se odrediti na licu mjesta za vrijeme iskopa, u ovisnosti o kategoriji tla i uz suglasnost nadzornog inženjera. Obračun količina se vrši po stvarno izvedenom iskopu, ali do dimenzija predviđenih u projektu odnosno odluci nadzornog inženjera. Strane rova moraju biti ravne, a rubovi oštri. Obračun po m3 iskopanog materijala.</t>
  </si>
  <si>
    <t>m3</t>
  </si>
  <si>
    <t>Ručni iskop u materijalu A i B kategorije na mjestima gdje je to radi sigurnosnih razloga obvezno na križanjima projektiranog cjevovoda i drugih instalacija, u blizini postojećih okana, te prema posebnim uvjetima poduzeća koja upravljaju pojedinim instalacijama. Obračun po m3 iskopanog materijala.</t>
  </si>
  <si>
    <t>3.</t>
  </si>
  <si>
    <t>Planiranje dna rova cjevovoda, građevnih jama za zasunska okna prema projektiranoj širini i uzdužnom padu dna rova. Dno rova mora biti isplanirano na točnost +/- 2 cm i mora biti tvrdo. Stavkom je predviđeno otesavanje, planiranje i djelomično nabijanje dna rova s izbacivanjem suvišnog materijala iz rova na udaljenost min. 1 m od ruba rova. Obračun po m2 isplanirane površine.</t>
  </si>
  <si>
    <t>m2</t>
  </si>
  <si>
    <t>4.</t>
  </si>
  <si>
    <t>Nabava, doprema, raznošenje, ubacivanje, grubo i fino planiranje te nabijanje posteljice od sitnozrnatog materijala maksimalne večine zrna 8 mm. Posteljica je debljine 10 cm.  Cijevi moraju ravnomjerno nalijegati na posteljicu čitavom dužinom, a na mjestu spojeva treba ostaviti udubljenje za izradu spojeva. Obračun po m3 ugrađenog materijala.</t>
  </si>
  <si>
    <t>5.</t>
  </si>
  <si>
    <t>Zatrpavanje rova cjevovoda oko i iznad cijevi sitnozrnatim materijalom maksimalne veličine zrna 8 mm. Zatrpavanje biranim materijalom iz iskopa nije dozvoljeno. Zatrpavanje vršiti do visine 30 cm iznad tjemena cijevi na način da spojevi cijevi ostanu slobodni sve dok se ne okonča tlačna proba, a zatim i njih zatrpati na isti način. Pri tome će na sredini cijevi visina nasutog materijala iznad tjemena cijevi biti viša od 30 cm, tako da se nakon uspješno provedene tlačne probe razastiranjem tog materijala može postići jednolika debljina nadsloja od 30 cm iznad tjemena cijevi duž cijelog cjevovoda i po čitavoj širini rova. U stavku uključena nabava, doprema, razvažanje duž trase, ubacivanje, razastiranje te nabijanje. Obračun po m3 zatrpanog rova.</t>
  </si>
  <si>
    <t>6.</t>
  </si>
  <si>
    <t>Zatrpavanje rova cjevovoda i zatrpavanje oko okana materijalom iz iskopa. U ovom materijalu ne smije biti kamenja promjera većeg od 12 cm te raslinja i humusa. Materijal se zbija u slojevima od 20 cm do potrebne zbijenosti. Obračun u sraslom stanju.</t>
  </si>
  <si>
    <t>7.</t>
  </si>
  <si>
    <t>Zbrinjavanje viška iskopanog materijala u skladu sa Pravilnikom o građevnom otpadu i otpadu koji sadrži azbest (N.N. 69/16) . Obračun po m3 sraslog materijala.</t>
  </si>
  <si>
    <t>ZEMLJANI RADOVI   UKUPNO Kn</t>
  </si>
  <si>
    <t>III.</t>
  </si>
  <si>
    <t xml:space="preserve">BETONSKI I ARMIRANO-BETONSKI RADOVI </t>
  </si>
  <si>
    <t>Betoniranje blokova osiguranja horizontalnih i vertikalnih krivina položaja, dimenzija i oblika datih u nacrtima za pojedine tipove. Betoniranje vršiti betonom MB 20. Svi blokovi se betoniraju prije tlačne probe. U cijenu uključena potrebna oplata. Obračun po komadu izvedenog betonskog oslonca.</t>
  </si>
  <si>
    <t>kom</t>
  </si>
  <si>
    <t>Betoniranje AB bloka ispod kape zasuna betonom MB 20 vanjskih dimenzija 40 * 40 cm visine 15 cm sa otvorom fi 19 cm. Blok armirati sa 4 fi 12, vilice fi 6/10. U jediničnu cijenu uračunata i potrebna oplata. Obračun po komadu izvedenog bloka.</t>
  </si>
  <si>
    <t>Betoniranje prstena oko kape zasuna betonom MB 15 vanjskih dimenzija 40 * 40 cm, visine 27 cm. Otvor u betinu je okrugli fi 19 cm, prema obliku kape zasuna. U jediničnu cijenu uračunata oplata. Obračun po konadu ubetonirane kape.</t>
  </si>
  <si>
    <t>Izrada podložnih betonskih blokova od betona MB 20 veličine 30 * 30 * 30 cm ispod N fazona. U jediničnu cijenu uračunata i potrebna oplata. Obračun po komadu izvedenog bloka.</t>
  </si>
  <si>
    <t>BETONSKI I ARMIRANO-BETONSKI RADOVI  UKUPNO Kn</t>
  </si>
  <si>
    <t>IV.</t>
  </si>
  <si>
    <t>MONTAŽERSKI RADOVI</t>
  </si>
  <si>
    <t>Specifikacija cijevi, fazonskih komada i armatura prema iskazu vodovodnog materijala i shemi čvorova. Izrada i kvaliteta prema postojećim propisima HRN, DIN, ISO. Sav materijal je radni tlak od 10 bara.</t>
  </si>
  <si>
    <t>•</t>
  </si>
  <si>
    <t>DN 80 mm</t>
  </si>
  <si>
    <t>Nabava, doprema i montaža fazonskih komada od ljevanog željeza (nodularni lijev) za spoj na prirubnicu prema ISO 2531 i naglavak. U stavku je uračunat sav spojni materijal (brtve, vijci, matice) za radni pritisak od 10 bara prema specifikaciji. Fazonski komadi su iz nodularnog lijeva GGG 40. Obračun po kilogramu prema iskazu vodovodnog materijala.</t>
  </si>
  <si>
    <t>F DN80</t>
  </si>
  <si>
    <t>FF DN 80 L=300</t>
  </si>
  <si>
    <t>N DN80</t>
  </si>
  <si>
    <t>T DN80/80</t>
  </si>
  <si>
    <t>X DN80</t>
  </si>
  <si>
    <t>EU DN80</t>
  </si>
  <si>
    <t>MMA DN80/80</t>
  </si>
  <si>
    <t>E-BS spojnica DN80</t>
  </si>
  <si>
    <t>Nabava, doprema i montaža zasuna od ljevanog željeza, kratkih sa ravnim prolazom i mekim nalijeganjem za radni tlak 10 bara, sa potrebnim materijalom za spajanje (brtve i vijci) te teleskopskom ugradbenom garniturom i okruglom ljevanoželjeznom uličnom kapom prema DIN 4056. Obračun po komadu po specifikaciji.</t>
  </si>
  <si>
    <t>EV zasun DN 80</t>
  </si>
  <si>
    <t>Nabava nadzemnih hidranata DN 80 od ljevanog željeza, prema DIN 3222, kompletno sa vijcima i brtvama za radni pritisak 10 bara. Obračun po komadu prema specifikaciji.</t>
  </si>
  <si>
    <t>DN 80 mm, h=1,25 m</t>
  </si>
  <si>
    <t>Izvedba spoja predmetnog cjevovoda na postojeću vodovodnu mrežu. Radove izvodi poduzeće koje upravlja postojećom vodovodnom mrežom.  U cijenu je uračunat sav potreban rad i materijal. Obračunava se prema troškovima izvršioca</t>
  </si>
  <si>
    <t>Ispitivanje cjevovoda na nepropusnost (tlačna proba) . Tlačna proba vodoopskrbnih cjevovoda provodi se temeljem HRN EN 805: 2005. U stavku je uključena montaža i demontaža privremenog dovoda vode i spojeva, aparata za tlačenje sa manometrom i kontrolnim manometrom, punjenje cjevovoda vodom, tlačenje pumpom, ispuštanje vode i propisani ispravak eventualne neispravnosti. Prije punjenja cjevovoda vodom mora biti izvršeno osiguranje i ukrućenje na svim krivinama i krajevima cjevovoda te djelomično zatrpavanje cijevi sitnozrnastim materijalom osim na spojevima kako bi se postigla sigurnost, da uspostavljeni pritisak ne bi pomaknuo ili digao cijev te oštetio spojeve i cijevi kao i doveo u opasnost radnike-montere. Prilikom ispitivanja zabranjuje se svaki rad u rovu. Punjenje cijevi izvesti polagano da zrak iz cijevi može slobodno izaći. Radove izvodi osoba akreditirana za ovu vrstu radova. Obračun po m' cjevovoda.</t>
  </si>
  <si>
    <t>Čišćenje i ispiranje montiranog cjevovoda nakon kompletno zatrpanog rova i uspješno provedene tlačne probe. Ispiranje cjevovoda vrši se prema opisu u posebnim tehničkim uvjetima izvedbe cjevovoda. U cijenu je uračunata dobava vode te sav alat, strojevi, pomoćni materijal i rad. Ispitivanje vršiti dok na ispustu ne počne izlaziti potpuno čista i bistra voda. Obračun po m' cjevovoda.</t>
  </si>
  <si>
    <t>8.</t>
  </si>
  <si>
    <t>Dezinfekcija montiranog cjevovoda prije stavljanja istog u pogon. Nakon provedenog tlačnog ispitivanja te ispiranja cijevi pristupa se dezinfekciji cjevovoda prema tehničkim uvjetima izvedbe cjevovoda ili prema posebnim uvjetima sanitarne inspekcije. Dezinfekciju provodi ovlaštena tvrtka za takve poslove. Nakon dezinfekcije otopinu ispustiti i cijevi isprati sa normalno kloriranom vodom za piće. dezinfekcija se smatra uspješno provedenom kada analizirani uzorak dade zadovoljavajuće rezultate. U cijenu uključen sav rad, urošak vode i dezifekcijskog sredstva, uzimanje i nošenje uzorka na analizu te dobivanje atesta o sanitarnoj ispravnosti kod nadležne zdravstvene ustanove. Radove izvodi osoba akreditirana za ovu vrstu radova. Obračun po m' cjevovoda.</t>
  </si>
  <si>
    <t>9.</t>
  </si>
  <si>
    <t>Izvedba površinske provizorne mreže i priključaka za uspostavu vodoopskrbe u vrijeme izvođenja radova. Provizorni cjevovodi se od PEHD-a. Radove izvodi poduzeće koje upravlja postojećom vodovodnom mrežom. U cijenu je uračunat sav potreban rad i materijal. Obračunava se po stvarnim troškovima izvršioca. Izvodi Vodovod d.o.o. Zadar</t>
  </si>
  <si>
    <t>10.</t>
  </si>
  <si>
    <t>Prespajanje postojećih kućnih vodovodnih priključaka koji se nalaze na trasi rekonstruiranog cjevovoda. Radove izvodi poduzeće koje upravlja postojećom vodovodnom mrežom. U cijenu uračunat sav potreban materijal. Obračunava se po stvarnim troškovima izvršioca. Izvodi Vodovod d.o.o. Zadar.</t>
  </si>
  <si>
    <t>DN 25 mm</t>
  </si>
  <si>
    <t>11.</t>
  </si>
  <si>
    <t>Nabava, doprema i postavljanje trake za trajno označavanje cjevovoda (plava s natpisom VODOVOD). Obračun po m' postavljene trake</t>
  </si>
  <si>
    <t>MONTAŽERSKI RADOVI UKUPNO Kn</t>
  </si>
  <si>
    <t>V.</t>
  </si>
  <si>
    <t>ZIDARSKI RADOVI</t>
  </si>
  <si>
    <t>Izvedba bunarića za hidrante iz opeke debljine 12 cm u cementnom mortu 1 : 2 kompletno. Obračun po kamadu prema specifikaciji.</t>
  </si>
  <si>
    <t>ZIDARSKI RADOVI UKUPNO Kn</t>
  </si>
  <si>
    <t>VI.</t>
  </si>
  <si>
    <t>ZAVRŠNI RADOVI</t>
  </si>
  <si>
    <t>Izrada elaborata izvedenog stanja cjevovoda, objekata na cjevovodu, terena i obližnjih instalacija te upis u katastar instalacija. Geodetsko snimanje je potrebno izvesti dok je cjevovod još vidljiv, nakon montaže cjevovoda, a prije zatrpavanja rova (neposredno nakon završetka uspješno provedenih tlačnih proba). Elaborat mora biti izvrađen u apsolutnim koordinatama (x, y, z) i ovjeren od nadležnog katastarskog ureda. Elaborat se predaje investitoru u cjelovitom kartiranom (5 primjeraka) i digitalnom obliku od kojih će investitor krajnjem korisniku cjevovoda predati 2 kartirana i digitalni. Obračun po m' cjevovoda.</t>
  </si>
  <si>
    <t>ZAVRŠNI RADOVI UKUPNO Kn</t>
  </si>
  <si>
    <t>REKAPITULACIJA VODOVOD</t>
  </si>
  <si>
    <t>VODOVOD Kn</t>
  </si>
  <si>
    <t>B.</t>
  </si>
  <si>
    <t>ODVODNJA</t>
  </si>
  <si>
    <t>glavni cjevovodi</t>
  </si>
  <si>
    <t>kućni priključci</t>
  </si>
  <si>
    <t>slivnici</t>
  </si>
  <si>
    <t>ZEMLJANI RADOVI</t>
  </si>
  <si>
    <t>Strojni iskop rova za kanalizacijske cijevi u materijalu A, B, i C kategorije bez miniranja i radom pikamera. Rov je pravokutnog oblika, dimenzija prema poprečnim presjecima rova, dubina dna rova u poprečnom presjeku nije konstantna. Dubine dna prema uzdužnim profilima. Kod iskopa mora se paziti na pravilno odsijecanje stranica i dna. Iskopani materijal izbaciti na jednu stranu tako da od odbačenog materijala do rova bude čista bankina širine 100 cm radi osiguranja rada u rovu, te rada na postavljanju cijevi. U cijenu iskopa je uračunato i ispumpavanje vode iz rova za vrijeme izvođenja radova! Stavkom (jediničnom cijenom) je obračunato razupiranje i podupiranje rova. Dno kanala treba ručno isplanirati na točnost ± 2 cm. Proširenje jarka na mjestima gdje dolaze okna izvesti prema objektu. Priznaje se iskop po normalnim profilima, prekop se neće priznati. Obračun po m3.</t>
  </si>
  <si>
    <t>iskop za glavne cjevovode</t>
  </si>
  <si>
    <t>iskop za kućne priključke</t>
  </si>
  <si>
    <t>proširenja za RO</t>
  </si>
  <si>
    <t>Ručni iskop u materijalu A i B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</si>
  <si>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Strojni iskop rova širine 60 cm, a prosječne dubine 120 cm za priključke slivnika DN 200. Ostalo kao stavka II.1. Obračun po m3.</t>
  </si>
  <si>
    <t>DN 200</t>
  </si>
  <si>
    <t>Iskop jama za slivnike. Dubina jame je 180 cm za slivnike koji imaju priključak DN 200 i 50 cm za slivnike koji imaju priključak DN 150, a površina 70×70 cm. Iskopani materijal odbaciti 1.00 m od građevne jame. Obračun po m3.</t>
  </si>
  <si>
    <t>Planiranje dna rovova i građevinskih jama, sa točnošću +/-2 cm. Sve neravnine popraviti, udubine i šupljine ispuniti materijalom iz iskopa, a višak izbaciti van jame. Obračun po planirane površine.</t>
  </si>
  <si>
    <t>Izrada posteljice, za kanalizacijske vodove na dnu rova od sitnog materijala - pijeska ili finijeg zamjenskog materijala, debljine 10 cm i 15 cm s ručnim nabijanjem i po potrebi vlaženjem. Posteljica mora biti ravna i prilagođena obliku cijevi u uzdužnom smjeru da cijev po cijeloj dužini naliježe na istu. Podmetanje ispod cijevi kamena ili podupiranje najstrože se zabranjuje. Obračun po m3.</t>
  </si>
  <si>
    <t>Izrada posteljice, za priključke slivnika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</si>
  <si>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Zatrpavanje rova do 30 cm iznad tjemena cijevi sitnim materijalom - pijesak ili finiji zamjenski materijal iz pozajmišta (0-8 mm) za glavni kolektor. Materijal nabijati strojnim i ručnim nabijačima. Obračun po m3.</t>
  </si>
  <si>
    <t>Zatrpavanje oko plastičnih revizionih okana sitnim materijalom - pijesak ili finiji zamjenski materijal iz pozajmišta (0-8 mm). Materijal nabijati strojnim i ručnim nabijačima. Obračun po m3.</t>
  </si>
  <si>
    <t>Zatrpavanje preostalog dijela rova probranim sitnijim materijalom iz iskopa. Materijal nabijati strojnim i ručnim nabijačima u slojevima od 30 cm, a završni sloj prije izrade kolovozne konstrukcije sabiti na modul stišljivosti Ms 40 MN/m2. Obračun po m3.</t>
  </si>
  <si>
    <t>ZEMLJANI RADOVI UKUPNO Kn</t>
  </si>
  <si>
    <t>BETONSKI I AB RADOVI</t>
  </si>
  <si>
    <t>Izrada betonske zaštite PVC cijevi kućnih priključaka i slivnika betonom C 12/15. Obloga širine rova za svaki promjer, visine 10 cm iznad tjemena cijevi. Obračun po m3.</t>
  </si>
  <si>
    <t>Izrada okna za slivnike od betonskih kanalizacionih cijevi fi 400 mm. U stavku uračunati i betonsku podlogu 70×70 cm, debljine sloja 20 cm, kao i ležaj rešetke, sve iz betona MB20. Obračun po komadu izvedenog okna.</t>
  </si>
  <si>
    <t>Izrada podložnog betona revizijskih okana.  Izvodi se od betona C 12/15 (MB15). Ploča je dimenzija 130*130 cm, debljina ploče je 10 cm. U stavku su uključeni sav potrebni materijal i radnje. Obračun po m3 betona.</t>
  </si>
  <si>
    <t>Izrada betonskog prstena ispod montažne AB ploče okna. Dimenzije prstena su vanjske 180 * 180 cm sa kružnim otvorom u sredini fi 105 cm. U stavku uključeni sav potreban materijal i radnje. Obračun po m3 betona.</t>
  </si>
  <si>
    <t>Izrada i montaža armirano - betonske pokrovne ploče revizijskih okana odvodnje. Izvodi se od betona C25/30 i montira dizalicom.  Dimenzije prema nacrtu i planu armature. U ploči se ostavlja otvor fi 600 mm za lijevano željezni poklopac. Pojedinačna ploča sadrži 0,38 m3 betona i 92,0 kg armature. U stavku je uključena potrebna oplata. Obračun po komadu montirane ploče.</t>
  </si>
  <si>
    <t>BETONSKI I AB RADOVI UKUPNO Kn</t>
  </si>
  <si>
    <t>Izvedba spoja na postojeće okno u Molatskoj ulici. Uključen sav rad i materijal.</t>
  </si>
  <si>
    <t>Dobava, transport i istovar na gradilišni deponij PVC kanalizacijskih cijevi SN8 sukladno normi HRN EN 1401-1:2009. U cijenu uračunata i dobava i transport svih potrebnih spojnica za cijevi i okna i sve gumene brtve. Obračun po m'.</t>
  </si>
  <si>
    <t>DN 315 mm</t>
  </si>
  <si>
    <t>Raznošenje duž rova, polaganje u rov i montaža PVC kanalizacijskih cijevi sukladno normi HRN EN 1401-1:2009 na prethodno uvaljanu posteljicu od pijeska ili zamjenskog materijala.U cijenu uračunata i ugradnja svih spojnica za cijevi i svih gumenih brtvi. Obračun po m'</t>
  </si>
  <si>
    <t>Dobava, transport i istovar na gradilišni deponij PVC cijevi SN8 sukladno normi HRN EN 1401-1:2009 za priključak slivnika. U cijenu uračunata i dobava i transport svih potrebnih spojnica za cijevi i okna i sve gumene brtve. Obračun po m'</t>
  </si>
  <si>
    <t>DN 200 mm</t>
  </si>
  <si>
    <t>DN 160 mm</t>
  </si>
  <si>
    <t>Raznošenje duž rova, polaganje u rov i montaža PVC cijevi SN8 sukladno normi HRN EN 1401-1:2009 za priključak slivnika. U cijenu uračunata i dobava i transport svih potrebnih spojnica za cijevi i okna i sve gumene brtve. Obračun po m'</t>
  </si>
  <si>
    <t>RO1 h=190 cm DN300 prolazno pod kutem 162;</t>
  </si>
  <si>
    <t>RO2 h=174 cm; DN300 prolazno</t>
  </si>
  <si>
    <t>RO3 h=153 cm; DN 300 prolazno</t>
  </si>
  <si>
    <t>RO4 h=155 cm; DN 300 prolazno</t>
  </si>
  <si>
    <t>RO5 h=171 cm; DN 300 prolazno</t>
  </si>
  <si>
    <t>RO6 h=189 cm; DN 300 početno</t>
  </si>
  <si>
    <t>Dobava i montaža PVC koljena u vodolovnim grlima. U svim vodolovnim grlima na odvodnu priključnu cijev ugrađuje se koljeno DN 200 mm kako bi se spriječilo širenje neugodnih mirisa iz kanalizacije. U cijenu je uračunat i potreban spojni materijal. Obračun po komadu montiranog koljena.</t>
  </si>
  <si>
    <t>Dobava i ugradba rešetki za vodolovna grla. Lijevanoželjezne tipske kišne rešetke za vodolovna grla veličine su 400x400 mm, teški tip. Obračun po komadu ugrađene rešetke</t>
  </si>
  <si>
    <t>Izrada probe vodonepropusnosti cjevovoda i okana odvodnje. Ispitivanje nepropusnosti gravitacijskih cjevovoda provodi se u skladu s uvjetima iz projekta i normom HRN EN 1610:2002. Izvodi osoba akreditirana za tu vrstu radova. Obračun kpl</t>
  </si>
  <si>
    <t>Kontrola ispravnosti strukturalne stabilnosti koja se dokazuje CCTV inspekcijom sukladno normi  HRN EN 13508-2/AC - "Uvjeti za sustave odvodnje izvan zgrada - 2. dio: Sustav kodiranja optičkog nadzora". Obračun komplet</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</si>
  <si>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po m' cjevovoda.</t>
  </si>
  <si>
    <t>REKAPITULACIJA ODVODNJA</t>
  </si>
  <si>
    <t>ODVODNJA Kn</t>
  </si>
  <si>
    <t>REKAPITULACIJA TROŠKOVNIK VODOVODA I ODVODNJE</t>
  </si>
  <si>
    <t>TROŠKOVNIK VODOVODA I ODVODNJE Kn</t>
  </si>
  <si>
    <t>Nabava, transport, raznošenje duž trase, ugradba prefabriciranih orebrenih PEHD okana. Okna su unutarnjeg promjera 800 mm. u skladu s EN 476.  Okna trebaju biti u skladu s HRN EN 13476-3:2007. Svi priključci dodatno potrebni po visini tijela okna izvode se pomoću IN-SITU priključaka promjera DN 110 - DN 200. Svi brtveni elementi na spoju segmenata te na priključku cijevi s oknom moraju biti izrađeni u skladu s EN 681-1. Okna moraju biti predviđena za priključenje PVC cijevi. Završni betonski prsten mora biti izrađen i montiran sukladno priloženom nacrtu. Svi segmenti moraju biti jednostavno spojivi (važi i za spajanje cijevi na okno) uz garanciju vodonepropusnosti, statičke stabilnosti te otpornosti na djelovanje uzgona. Obračun po komadu kompletno ugrađenog okna.</t>
  </si>
  <si>
    <t>OPĆE NAPOMENE:</t>
  </si>
  <si>
    <t>U troškovniku ovog projekta dani su opisi stavaka za sve vrste predviđenih radova. Za sve što eventualno nije obuhvaćeno tim propisima, izvoditelj radova dužan je pridržavati se propisa danih u ˝Općim tehničkim uvjetima za radove na cestama˝ (Zagreb, prosinac 2001.g.), postojećih propisa i Hrvatskih normi.
Za sve vrste betonskih radova potrebno je pridržavati se Pravilnika o tehničkim normativima za beton i armirani beton i odgovarajućih odredbi poglavlja 7. BETONSKI RADOVI, VI. knjige ˝Općih tehničkih uvjeta za radove na cestama˝.</t>
  </si>
  <si>
    <t>Izvođač je dužan o svom trošku osigurati gradilište i građevinu od štetnog utjecaja vremenskih nepogoda. Zimi je potrebno građevinu posve osigurati od mraza, tako da ne dođe do smrzavanja i oštećenja izvedenih dijelova.</t>
  </si>
  <si>
    <t xml:space="preserve">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 </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</si>
  <si>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</si>
  <si>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</si>
  <si>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</si>
  <si>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 xml:space="preserve">Izvođač u potpunosti odgovara za ispravnost izvršene isporuke i jedini je odgovoran za eventualno loše izvedeni rad i lošu kvalitetu isporučenih materijala, opreme ili proizvoda.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</si>
  <si>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</si>
  <si>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</si>
  <si>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</si>
  <si>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</si>
  <si>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</si>
  <si>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</si>
  <si>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</si>
  <si>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 xml:space="preserve">Jedinične cijene u svim stavkama ovog troškovnika obuhvaćaju sav rad, materijal, režiju i zaradu izvođača, odnosno sadrže sve elemente propisane za strukturu prodajne cijene građevinskih  usluga. </t>
  </si>
  <si>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</si>
  <si>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Na svu radnu snagu dodaje se faktor u koji pored ostalog treba uračunati i održavanje gradilišta, postavljanje svih pomičnih objekata na gradilištu kao i demontaža istih.</t>
  </si>
  <si>
    <t xml:space="preserve">U pogledu izmjera držati se točno upustva iz prosječnih normi u građevinarstvu, tj. u pogledu dodavanja i odbijanja za kvadraturu i sl. </t>
  </si>
  <si>
    <t>Za cjevovode uzet će se stvarne mjere bez armature i fazonskih komada - prema uzdužnom profilu.</t>
  </si>
  <si>
    <t xml:space="preserve">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 </t>
  </si>
  <si>
    <t>Uređenje gradilišta po završetku radova kao i zemljišta za deponije, prilazne puteve i pomoćne zgrade, uključeno je u jediničnu cijenu i neće se posebno naplaćivati.</t>
  </si>
  <si>
    <r>
      <t>Za sve učinjene štete i smetnje odgovoran je izvođač radova i on snosi moralnu odgovornost bez prava nadoknade troškova od investitora. I ovaj vid troškova treba ukalkulirati u jediničnu cijenu m</t>
    </r>
    <r>
      <rPr>
        <vertAlign val="superscript"/>
        <sz val="9"/>
        <rFont val="Microsoft Sans Serif"/>
        <family val="2"/>
        <charset val="238"/>
      </rPr>
      <t>3</t>
    </r>
    <r>
      <rPr>
        <sz val="9"/>
        <rFont val="Microsoft Sans Serif"/>
        <family val="2"/>
        <charset val="238"/>
      </rPr>
      <t xml:space="preserve"> iskopa.</t>
    </r>
  </si>
  <si>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i iskopu rova cjevovoda.</t>
  </si>
  <si>
    <t xml:space="preserve">Betone i mortove treba miješati u markama, prema propisima HRN za beton, odnosno za mortove kako je to dano u stavci troškovnika. Sav beton u principu potrebno je strojno miješati. Ručno miješanje dozvoljeno je samo za vrlo male količine nekonstruktivnih dijelova na građevini. </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</si>
  <si>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</si>
  <si>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</si>
  <si>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</si>
  <si>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</si>
  <si>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t>
  </si>
  <si>
    <t>količina</t>
  </si>
  <si>
    <t>jed. cijena (kn)</t>
  </si>
  <si>
    <t>ukupno
(kn)</t>
  </si>
  <si>
    <t>1.1.</t>
  </si>
  <si>
    <t>Obračun po km trase</t>
  </si>
  <si>
    <t>km</t>
  </si>
  <si>
    <t>1.2.</t>
  </si>
  <si>
    <t>1.3.</t>
  </si>
  <si>
    <t>Obračun po kom</t>
  </si>
  <si>
    <t>1.4.</t>
  </si>
  <si>
    <t>1.5.</t>
  </si>
  <si>
    <t>1.6.</t>
  </si>
  <si>
    <t>Rušenje zidova, do 80 cm visine</t>
  </si>
  <si>
    <t>m`</t>
  </si>
  <si>
    <t>1.7.</t>
  </si>
  <si>
    <t>komplet</t>
  </si>
  <si>
    <t>PRIPREMNI RADOVI - Ukupno (kn):</t>
  </si>
  <si>
    <t>2.1.</t>
  </si>
  <si>
    <t>2.2.</t>
  </si>
  <si>
    <t>2.3.</t>
  </si>
  <si>
    <t>2.4.</t>
  </si>
  <si>
    <t>ZEMLJANI RADOVI - Ukupno (kn):</t>
  </si>
  <si>
    <t>BETONSKI RADOVI</t>
  </si>
  <si>
    <t xml:space="preserve">  ukupno (kn)</t>
  </si>
  <si>
    <t>3.1.</t>
  </si>
  <si>
    <t xml:space="preserve">Obračun po m` </t>
  </si>
  <si>
    <t>m´</t>
  </si>
  <si>
    <t>3.2.</t>
  </si>
  <si>
    <t>3.3.</t>
  </si>
  <si>
    <t>Obračun po m´</t>
  </si>
  <si>
    <t>3.4.</t>
  </si>
  <si>
    <t>Obračun po kom (broju prijelaza)</t>
  </si>
  <si>
    <t>3.5.</t>
  </si>
  <si>
    <t>BETONSKI RADOVI - Ukupno (kn):</t>
  </si>
  <si>
    <t>NOSIVI SLOJEVI KOLNIČKE KONSTRUKCIJE</t>
  </si>
  <si>
    <t>4.1.</t>
  </si>
  <si>
    <t>4.2.</t>
  </si>
  <si>
    <t>NOSIVI SLOJEVI K.K. - Ukupno (kn):</t>
  </si>
  <si>
    <t>ASFALTNI KOLNIČKI ZASTOR</t>
  </si>
  <si>
    <t>5.1.</t>
  </si>
  <si>
    <t>5.2.</t>
  </si>
  <si>
    <t>ASFALTNI KOLNIČKI ZASTOR - Ukupno (kn):</t>
  </si>
  <si>
    <t>OPREMA CESTE</t>
  </si>
  <si>
    <t>6.1.</t>
  </si>
  <si>
    <t>6.2.</t>
  </si>
  <si>
    <t>stup visine 3,90cm</t>
  </si>
  <si>
    <t>6.3.</t>
  </si>
  <si>
    <t>6.4.</t>
  </si>
  <si>
    <t>Stavka 9-02.1.2.3.</t>
  </si>
  <si>
    <t>6.5.</t>
  </si>
  <si>
    <t>Stavka 9-02.2.1.1.</t>
  </si>
  <si>
    <t>6.6.</t>
  </si>
  <si>
    <t>Stavka 9-02.2.4.</t>
  </si>
  <si>
    <t>OPREMA CESTE - Ukupno (kn):</t>
  </si>
  <si>
    <t>REKAPITULACIJA
Građevinski radovi i prometna oprema</t>
  </si>
  <si>
    <t>Pripremni radovi - ukupno (kn):</t>
  </si>
  <si>
    <t>Zemljani radovi - ukupno (kn):</t>
  </si>
  <si>
    <t>Betonski radovi - ukupno (kn):</t>
  </si>
  <si>
    <t>Nosivi slojevi kolničke konstrukcije - ukupno (kn):</t>
  </si>
  <si>
    <t>Asfaltni kolnički zastor - ukupno (kn):</t>
  </si>
  <si>
    <t>Prometna oprema - ukupno (kn):</t>
  </si>
  <si>
    <t>SVEUKUPNO (bez PDV-a u kunama):</t>
  </si>
  <si>
    <t>2. NN MREŽA</t>
  </si>
  <si>
    <t>1. MATERIJAL</t>
  </si>
  <si>
    <t>Red. broj</t>
  </si>
  <si>
    <t>S     t     a     v     k     a</t>
  </si>
  <si>
    <t>Jed. mjere</t>
  </si>
  <si>
    <t xml:space="preserve">Količina </t>
  </si>
  <si>
    <t>Jedinična cijena</t>
  </si>
  <si>
    <t>Iznos (kn)</t>
  </si>
  <si>
    <t>m</t>
  </si>
  <si>
    <t>Uže Cu 50 mm2</t>
  </si>
  <si>
    <t>kg</t>
  </si>
  <si>
    <t>Vrpca upozoravajuća PVC crvena</t>
  </si>
  <si>
    <t>Poklopac crveni PVC</t>
  </si>
  <si>
    <t xml:space="preserve">kom </t>
  </si>
  <si>
    <t>Stup betonski BS 650/9 m</t>
  </si>
  <si>
    <t>Cijev PEHD FI 25 mm, 10 BARA</t>
  </si>
  <si>
    <t>Cijev PEHD FI 50 mm, 6 BARA, dužine 3m</t>
  </si>
  <si>
    <t>Cijev PEHD FI 75 mm, 6 BARA, dužine 3m</t>
  </si>
  <si>
    <t>Uložak osigurača NVO-I 100 A</t>
  </si>
  <si>
    <t>Uložak osigurača NVO-I 35 A</t>
  </si>
  <si>
    <t>Ormarić plastični, prepreg, sa plast. temeljem, sa cu sabirnicama, zastita IP 54, za 5 pruga 400 A (dubina 320 mm)</t>
  </si>
  <si>
    <t>Cilindar-polucilindar (sve na jedan ključ)</t>
  </si>
  <si>
    <t>Vijak M12X30</t>
  </si>
  <si>
    <t>Matica M12</t>
  </si>
  <si>
    <t>Podloga ravna M12</t>
  </si>
  <si>
    <t>Prsten opružni M12</t>
  </si>
  <si>
    <t>Ukupno materijal:</t>
  </si>
  <si>
    <t>2. ELEKTROMONTAŽNI RADOVI</t>
  </si>
  <si>
    <t xml:space="preserve">Izrada kabelskih završetaka za kabele:  </t>
  </si>
  <si>
    <t>do 50 mm2</t>
  </si>
  <si>
    <t>preko 50 mm2</t>
  </si>
  <si>
    <t>Izrada kabelskih spojnica za kabele:</t>
  </si>
  <si>
    <t xml:space="preserve">Demontaža postojećih nadzemnih vodova s odvozom na skladište HEP-a; demontaža obuhvaća skidanje vodiča, izolatora i vađenje stupova </t>
  </si>
  <si>
    <t>Prebacivanje postojećeg priključka na rekonstruiranu niskonaponsku mrežu</t>
  </si>
  <si>
    <t>Podizanje, razvlačenje na koluture, zatezanje i pričvršćenje SKS-a:</t>
  </si>
  <si>
    <t>4x16 mm2</t>
  </si>
  <si>
    <t>3x(35)70+71,5+2x(16)25 mm2</t>
  </si>
  <si>
    <t>Spajanje kabela na nadzemnu mrežu s odgovarajućim tipom stezaljki (sve 4 žile); presjek kabela je do 4x240+2,5 mm2</t>
  </si>
  <si>
    <t>Montaža ovjesne opreme na betonski stup (po stupu)</t>
  </si>
  <si>
    <t xml:space="preserve">Montaža odvodnika prenapona sa svim potrebnim spajanjima: </t>
  </si>
  <si>
    <t xml:space="preserve">za SKS </t>
  </si>
  <si>
    <t>Izrada otcjepa na SKS kabelu s kompresionom ili vijčanom stezaljkom i izolacijom za:</t>
  </si>
  <si>
    <t>SKS 16 mm2</t>
  </si>
  <si>
    <t>SKS 35 mm2 i SKS 70 mm2</t>
  </si>
  <si>
    <t>Montaža samostojećeg kabelskog razvodnog ormara s betonskim ili plastičnim temeljem</t>
  </si>
  <si>
    <t>Izmjena ili ugradnja tropolnih osiguračkih pruga ili sklopki u kabelski razdjelni ormarić</t>
  </si>
  <si>
    <t>Montaža i spajanje odvodnika prenapona za unutarnju montažu u kabelski ormar</t>
  </si>
  <si>
    <t>Montaža odgovarajuće tipske bravice za KPMO ili kabelski razvodni ormar</t>
  </si>
  <si>
    <t>Mjerenje otpora petlje (Rp), otpora rasprostiranja uzemljenja pojedinačnih i zajedničkog (Ru), mjerenje izolacionog otpora (Ri) s izradom protokola o rezultatima mjerenja (po strujnom krugu)</t>
  </si>
  <si>
    <t>Ukupno elektromontažni radovi:</t>
  </si>
  <si>
    <t>3. GRAĐEVINSKI RADOVI</t>
  </si>
  <si>
    <t>3.1. PRIPREMNI RADOVI</t>
  </si>
  <si>
    <t>Red.</t>
  </si>
  <si>
    <t xml:space="preserve">                                                                                                                                                                                                                                                               </t>
  </si>
  <si>
    <t xml:space="preserve">Jedinica </t>
  </si>
  <si>
    <t>Količine</t>
  </si>
  <si>
    <t>Jed.cijena</t>
  </si>
  <si>
    <t>Ukupno</t>
  </si>
  <si>
    <t>broj</t>
  </si>
  <si>
    <t xml:space="preserve">OPIS RADOVA </t>
  </si>
  <si>
    <t xml:space="preserve">mjere </t>
  </si>
  <si>
    <t>(Kn)</t>
  </si>
  <si>
    <t>Razbijanje asfalta ili betona, uključno utovar i odvoz na mjesnu deponiju.</t>
  </si>
  <si>
    <t xml:space="preserve">Postavljanje pješačkog drvenog ili metalnog  mostića na prilazima objektima preko otvorenih kanala, dimenzija do 75 cm x 200 cm, sa ogradom visine 100 cm.  </t>
  </si>
  <si>
    <t>3.2. ZEMLJANI RADOVI</t>
  </si>
  <si>
    <t>Ručni iskop bez obzira na kategoriju zemljišta.</t>
  </si>
  <si>
    <t xml:space="preserve">    - razne veličine</t>
  </si>
  <si>
    <t>Strojni iskop bez obzira na kategoriju zemljišta.</t>
  </si>
  <si>
    <t xml:space="preserve">    - jedinstvena cijena </t>
  </si>
  <si>
    <t>Dobava i polaganje pijeska 0-4mm u kabelski kanal u dva sloja. Obračun po m3 ugrađenog materijala</t>
  </si>
  <si>
    <t>Zatrpavanje kabelskog kanala, sa sitnim materijalom iz iskopa sa nabijanjem i ispitivanjem modula stišljivosti. Zatrpavanje se vrši u slojevima zbog postave pocinčane trake i trake upozorenja. Uključno fino planiranje zatrpanog rova  prema postojećem tere</t>
  </si>
  <si>
    <t xml:space="preserve">Odvoz viška materijala  s utovarom istog u kamion. Odvoz na javni deponij . Stavka obuhvaća i fino čišćenje površine-dovođenje u prvobitno stanje gdje je bio odložen materijal od iskopa. Obračun se vrši za materijal u sraslom stanju. </t>
  </si>
  <si>
    <t xml:space="preserve"> </t>
  </si>
  <si>
    <t>3.3. POLAGANJE KABELA I CIJEVI</t>
  </si>
  <si>
    <t>Polaganje kabela po kanalu, uključno provlačenje kroz postavljene proturne cijevi. Kabel se preuzima na skladištu Naručitelja. U cijenu uključen transport od skladišta do mjesta ugradnje i vraćanje ostataka na skladište.</t>
  </si>
  <si>
    <t xml:space="preserve"> kV kabel presjeka do 4x50 mm2</t>
  </si>
  <si>
    <t xml:space="preserve"> kV kabel presjeka preko 4x50 mm2</t>
  </si>
  <si>
    <t>Polaganje plastične trake upozorenja. Materijal se preuzima na skladištu Naručitelja.</t>
  </si>
  <si>
    <t>Polaganje PVC štitnika. Materijal se preuzima na skladištu Naručitelja.</t>
  </si>
  <si>
    <t>Polaganje bakrenog užeta u kanal s razmatanjem užeta i izradom spojeva (materijal se preuzima kod naručitelja radova). Materijal se preuzima na skladištu Naručitelja.</t>
  </si>
  <si>
    <t xml:space="preserve">Dobava i postavljanje krutih PVC cijevi na izvedenu podlogu.  </t>
  </si>
  <si>
    <t xml:space="preserve">cijevi Ø 110 mm  </t>
  </si>
  <si>
    <t>cijevi Ø 160 mm</t>
  </si>
  <si>
    <t>3.4.  KOLNIČKA I PJEŠAČKA KONSTRUKCIJA</t>
  </si>
  <si>
    <t xml:space="preserve">Dobava i ugradnja asfalta u jednom sloju s potrebnom dokumentacijom za dokaz kvalitete ugrađenog asfalta debljine 4-6cm: </t>
  </si>
  <si>
    <t>3.5. BETONSKI, ZIDARSKI I OSTALI RADOVI</t>
  </si>
  <si>
    <t>Dobava i ugradnja betona:</t>
  </si>
  <si>
    <t>Klasa betona C 16/20 i manje</t>
  </si>
  <si>
    <t xml:space="preserve">Sječenje i skidanje podnih obloga te dobava i postavljanje novih sa izradom podloge. </t>
  </si>
  <si>
    <t xml:space="preserve"> tlakavci i razne vrste betonske galanterije</t>
  </si>
  <si>
    <t xml:space="preserve">Razni radovi u režiji: </t>
  </si>
  <si>
    <t>a) upotreba kombinirke</t>
  </si>
  <si>
    <t>h</t>
  </si>
  <si>
    <t>b) rad  radnika</t>
  </si>
  <si>
    <t>Ukupno građevinski radovi:</t>
  </si>
  <si>
    <t>NN MREŽA</t>
  </si>
  <si>
    <t>MATERIJAL</t>
  </si>
  <si>
    <t>ELEKTROMONTAŽNI RADOVI</t>
  </si>
  <si>
    <t>GRAĐEVINSKI RADOVI</t>
  </si>
  <si>
    <t>UKUPNO:</t>
  </si>
  <si>
    <t>C</t>
  </si>
  <si>
    <t>B</t>
  </si>
  <si>
    <t>A</t>
  </si>
  <si>
    <t>UKUPNO MONTERSKI RADOVI:</t>
  </si>
  <si>
    <t>Stručni i financijski nadzor</t>
  </si>
  <si>
    <t>Geodetsko snimanje za katastar vodova</t>
  </si>
  <si>
    <t>Izrada dokumentacije izvedenih radova</t>
  </si>
  <si>
    <t>parica</t>
  </si>
  <si>
    <t>Istosmjerna završna mjerenja</t>
  </si>
  <si>
    <t>Istosmjerna mjerenja nakon polaganja</t>
  </si>
  <si>
    <t>Istosmjerna mjerenja prije polaganja</t>
  </si>
  <si>
    <t>Demontaža postojećeg TK kabela</t>
  </si>
  <si>
    <t>Spajanje bakrenih kabela u postojeći priključni ormarić</t>
  </si>
  <si>
    <t>Izrada kabelske spojnice</t>
  </si>
  <si>
    <t>Uvlačenje TK kabela kapaciteta 15x4x0,4 kroz cijev</t>
  </si>
  <si>
    <t>Iznos</t>
  </si>
  <si>
    <t>Naziv stavke</t>
  </si>
  <si>
    <t>MONTERSKI RADOVI</t>
  </si>
  <si>
    <t>UKUPNO GRAĐEVINSKI RADOVI:</t>
  </si>
  <si>
    <t>Elaborat iskolčenja trase</t>
  </si>
  <si>
    <t>Demontaža postojećih TK zdenaca</t>
  </si>
  <si>
    <t>Demontaža postojećih cijevi TK kanalizacije</t>
  </si>
  <si>
    <t>Uređenje asfaltne površine na kolniku i dovođenje u prvobitno stanje (Ova stavka sadrži sav materijal i radove (asfalt, beton) za dovođenje oštećenih površina u prvobitno stanje)</t>
  </si>
  <si>
    <t>Postavljanje montažnog zdenaca tip  MZ D1, unutarnje dimenzije 90/60/70 (cm), sa svim radovima</t>
  </si>
  <si>
    <t>Iskop jame za zdenac u zemljištu IV i V kategorije sa zatrpavanjem i odvozom viška materijala</t>
  </si>
  <si>
    <t>Strojni iskop rova u zemljištu IV i V kategorije sa zatrpavanjem, odvozom viška materijala i potrebnim materijalom za posteljicu</t>
  </si>
  <si>
    <t>Razbijanje uređenih površina na prometnicama, asfalt , debljine do 25 cm (Ova stavka sadrži sav materijal, radove i strojeve za razbijanje asfalta ili betona, uključujući sve cestovne površine, i po potrebi rezanje pilom za asfalt. Utovar i prijevoz neupotrijebljenog materijala na deponij ili skladište, uključeno je u cijenu)</t>
  </si>
  <si>
    <t>UKUPNO TK MATERIJAL:</t>
  </si>
  <si>
    <t>Traka za upozorenje</t>
  </si>
  <si>
    <t>Montažni zdenac D1/150kN, unutarnje dimenzije 90/60/70 (cm)</t>
  </si>
  <si>
    <t>Spojnica toploskupljajuća, za kabel kapaciteta 15x4x0,4</t>
  </si>
  <si>
    <t>Kabel TK 59-15x4x0,4</t>
  </si>
  <si>
    <t>TK MATERIJAL</t>
  </si>
  <si>
    <t>TROŠKOVNIK IZMJEŠTANJA TK MREŽE</t>
  </si>
  <si>
    <t>PRIPREMNO ZAVRŠNI RADOVI</t>
  </si>
  <si>
    <t>DEMONTAŽNI I ELEKTROMONTAŽNI RADOVI</t>
  </si>
  <si>
    <t>ZEMLJANI I GRAĐEVNI RADOVI</t>
  </si>
  <si>
    <t>UKUPNO PRIPREMNO ZAVRŠNI RADOVI:</t>
  </si>
  <si>
    <t>● otpora petlje</t>
  </si>
  <si>
    <t>● otpora uzemljenja</t>
  </si>
  <si>
    <t>● otpora izolacije</t>
  </si>
  <si>
    <t>Mjerenje i izdavanje mjernog protokola</t>
  </si>
  <si>
    <t>Isklop i puštanje pod napon, a po HEP DP "Elektra" Zadar troškovniku</t>
  </si>
  <si>
    <t>● telefonske</t>
  </si>
  <si>
    <t>● električne</t>
  </si>
  <si>
    <t>● vodovodne</t>
  </si>
  <si>
    <t>Označavanje postojećih podzemnih instalacija:</t>
  </si>
  <si>
    <t>Izrada projekta izvedenog stanja</t>
  </si>
  <si>
    <t>Izrada geodetsko - katastarskog elaborata  položenih vodova JR</t>
  </si>
  <si>
    <t>Iskoličenje pozicije rasvjetnih stupova i mikrolokacije svakog stupa</t>
  </si>
  <si>
    <t xml:space="preserve">Upoznavanje trase javne rasvjete </t>
  </si>
  <si>
    <t>UKUPNO DEMONTAŽNI I ELEKTROMONTAŽNI RADOVI:</t>
  </si>
  <si>
    <t>Demontaža nadzemnih vodova javne rasvjete (dio obuhvaćen u troškovniku NN mreže u knjizi III ovog projekta)</t>
  </si>
  <si>
    <t>Demontaža postojećih stupova javne rasvjete</t>
  </si>
  <si>
    <t>Dobava i ugradnja stopice kao tip:</t>
  </si>
  <si>
    <t>Izrada spoja na uzemljenje podnožja rasvjetne svjetiljke</t>
  </si>
  <si>
    <t>Dobava i ugradnja priključnih ormarića u rasvjetne stupove, s pripadnim osiguračima od 6A</t>
  </si>
  <si>
    <t>Dobava i ugradnja u zemljani kanal bakarnog užeta Cu 50mm2 (dio obuhvaćen u troškovniku NN mreže u knjizi III ovog projekta)</t>
  </si>
  <si>
    <t>Dobava i ugradnja plastične vrpce upozorenja "POZOR-ENERGETSKI KABEL"</t>
  </si>
  <si>
    <t>Dobava i ugradnja u zemljani kanal PVC štitnika dužine 1m za mehaničku zaštitu kabela</t>
  </si>
  <si>
    <t>Tip svjetiljke:________________________________</t>
  </si>
  <si>
    <t>Proizvođač:______________________________</t>
  </si>
  <si>
    <t>Ponuđena svjetiljka:</t>
  </si>
  <si>
    <t>Uz ponudu obavezno dostaviti, ovjeren od bilo kojeg ovlaštenog inženjera elektrotehnike svjetlotehnički proračun za svaki ponuđeni tip svjetiljke s ULOR podacima. Svjetlotehnički proračun dostaviti i u elektronskom obliku (IES ili LDT format) izrađen u programskim paketima Relux Profesional ili Dialux. Potrebna je ovjera istog ovlaštenog projektanta na omotu CD medija na način da se na isti pohrani predmetni svjetlo tehnički proračun sa pripadajućim IES ili LDT file-om. 
Vrijednosni pokazatelj dokaza sposobnosti: Ponuditelj mora dokazati da svjetiljka zadovoljava svjetlotehničke parametre zadane troškovnikom.</t>
  </si>
  <si>
    <t>Napomena:</t>
  </si>
  <si>
    <t>Svjetiljka od ruba: -0,50m</t>
  </si>
  <si>
    <t>Razmak između svjetiljki: 21m</t>
  </si>
  <si>
    <t>Visina izvora svjetla: 6m</t>
  </si>
  <si>
    <t>Geometrija rasvjetne opreme:</t>
  </si>
  <si>
    <t>Zona zaštite od svjetlosnog zagađenja: E2</t>
  </si>
  <si>
    <t>Faktor smanjenja: 0,8</t>
  </si>
  <si>
    <t>Širina prometnice: 5,5m</t>
  </si>
  <si>
    <t>Raspored svjetiljki: jednostran</t>
  </si>
  <si>
    <t>Profil prometnice: cesta s dvosmjernim prometom</t>
  </si>
  <si>
    <t>Polazni parametri prometnice:</t>
  </si>
  <si>
    <t>REI faktor: min. 0,3</t>
  </si>
  <si>
    <t>Bliještanje Ti: max. 15%</t>
  </si>
  <si>
    <t xml:space="preserve">Uzdužna jednolikost Ui: min. 0,6 </t>
  </si>
  <si>
    <t>Opća jednolikost – U0 (Lmin/Lm): min. 0,4</t>
  </si>
  <si>
    <t>Sjajnost – Lm: min. 0,75 cd/m2</t>
  </si>
  <si>
    <t>Razred rasvjete: M4 klasa</t>
  </si>
  <si>
    <t>Referentne svjetlotehničke vrijednosti:</t>
  </si>
  <si>
    <t>Izvedba zaštitnog stakla: UV stabilni polikarbonat ili kaljeno staklo, ravnog oblika</t>
  </si>
  <si>
    <t>Razred blještanja: D5</t>
  </si>
  <si>
    <t>Razred jakosti svjetlosti: G3 ili veći razred</t>
  </si>
  <si>
    <t>Električna klasa zaštite II, prenaponska zaštita 10 kV</t>
  </si>
  <si>
    <t>Minimalna svjetlosna iskoristivost svjetiljke: 89%</t>
  </si>
  <si>
    <t>Minimalna efikasnost svjetiljke: 110,33 lm/W</t>
  </si>
  <si>
    <t>CRI  indeks – indeks uzvrata boje minimalno 80</t>
  </si>
  <si>
    <t>Korelirana temperatura nijanse bijelog svijetla:  3000K</t>
  </si>
  <si>
    <t>Maksimalna ukupna snaga lampe: 32,5W</t>
  </si>
  <si>
    <t>Minmalni svjetlosni tok izvora: 4029lm</t>
  </si>
  <si>
    <t>Dobava i ugradnja cestovne svjetiljke. Svjetiljka mora zadovoljiti sljedeće karakteristike:</t>
  </si>
  <si>
    <t>UKUPNO ZEMLJANI I GRAĐEVINI RADOVI:</t>
  </si>
  <si>
    <t>Dobava i ugradnja čelične cijevi Ø160mm, dužine 2m za zaštitu kabela kod križanja sa TK vodovima</t>
  </si>
  <si>
    <t>Ugradnja ostalog nespecificiranog građevinskog materijala</t>
  </si>
  <si>
    <t>Rasplaniranje terena, utovar i odvoz viška materijala iz iskopa na deponiju</t>
  </si>
  <si>
    <t>Dobava betona i izrada betonskog temelja C25/30  u oplati dimenzija 70x70x90cm. U cijenu uračunati ugradnju dvije PVC cijevi Ø50mm za uvlačenje kabela, dužine 1m i 3 temeljna vijka M20</t>
  </si>
  <si>
    <t xml:space="preserve">Iskop rupe za izradu betonskog temelja rasvjetnog stupa, dimenzija 80x80x90cm </t>
  </si>
  <si>
    <t>Dobava i ugradnja plastične cijevi  za zaštitu kabela ispod prometnice (u cijenu uračunati i oblaganje cijevi betonom C8/10 (mršavi beton) debljine 0,1m i slojem betona C12/15 debljine 0,3m):</t>
  </si>
  <si>
    <t>Dobava i ugradnja duž  kabelskog kanala pijeska granulacije 0-3 mm za izradu kabelske posteljice</t>
  </si>
  <si>
    <t>● širina iskopa 0,5m</t>
  </si>
  <si>
    <t>Iskop i zatrpavanje kanala ispod prometnice dubine 1,2m bez obzira na kategoriju tla. Dno poravnato i pripremljeno za pješćani zasip</t>
  </si>
  <si>
    <t>● širina iskopa 0,55m</t>
  </si>
  <si>
    <t>● širina iskopa 0,4m</t>
  </si>
  <si>
    <t>Iskop i zatrpavanje kanala dubine 0,8m bez obzira na kategoriju tla. Dno poravnato i pripremljeno za pješćani zasip.</t>
  </si>
  <si>
    <t>TROŠKOVNIK JAVNE RASVJETE</t>
  </si>
  <si>
    <t>REKAPITULACIJA
UKUPNO</t>
  </si>
  <si>
    <t>PROMETNICA</t>
  </si>
  <si>
    <t>VODOVOD I ODVODNJA</t>
  </si>
  <si>
    <t>JAVNA RASVIJETA</t>
  </si>
  <si>
    <t>TK MREŽA</t>
  </si>
  <si>
    <t>SVEUKUPNO (sa PDV-om u kunama)</t>
  </si>
  <si>
    <t>PDV 25%</t>
  </si>
  <si>
    <r>
      <t>m</t>
    </r>
    <r>
      <rPr>
        <vertAlign val="superscript"/>
        <sz val="9"/>
        <rFont val="Microsoft Sans Serif"/>
        <family val="2"/>
      </rPr>
      <t>3</t>
    </r>
  </si>
  <si>
    <r>
      <t>m</t>
    </r>
    <r>
      <rPr>
        <vertAlign val="superscript"/>
        <sz val="9"/>
        <rFont val="Microsoft Sans Serif"/>
        <family val="2"/>
      </rPr>
      <t>2</t>
    </r>
    <r>
      <rPr>
        <sz val="10"/>
        <rFont val="Arial"/>
        <family val="2"/>
      </rPr>
      <t/>
    </r>
  </si>
  <si>
    <r>
      <t>m</t>
    </r>
    <r>
      <rPr>
        <vertAlign val="superscript"/>
        <sz val="9"/>
        <color indexed="8"/>
        <rFont val="Microsoft Sans Serif"/>
        <family val="2"/>
      </rPr>
      <t>2</t>
    </r>
  </si>
  <si>
    <r>
      <t xml:space="preserve">Cijev PEHD </t>
    </r>
    <r>
      <rPr>
        <sz val="9"/>
        <color indexed="8"/>
        <rFont val="Microsoft Sans Serif"/>
        <family val="2"/>
      </rPr>
      <t>Ø50mm</t>
    </r>
  </si>
  <si>
    <r>
      <t xml:space="preserve">Odstojni držač cijevi 1x3 za PEHD </t>
    </r>
    <r>
      <rPr>
        <sz val="9"/>
        <color indexed="8"/>
        <rFont val="Microsoft Sans Serif"/>
        <family val="2"/>
      </rPr>
      <t>Ø50mm</t>
    </r>
  </si>
  <si>
    <r>
      <t xml:space="preserve">Odstojni držač cijevi 1x2 za PEHD </t>
    </r>
    <r>
      <rPr>
        <sz val="9"/>
        <color indexed="8"/>
        <rFont val="Microsoft Sans Serif"/>
        <family val="2"/>
      </rPr>
      <t>Ø50mm</t>
    </r>
  </si>
  <si>
    <r>
      <t>m</t>
    </r>
    <r>
      <rPr>
        <vertAlign val="superscript"/>
        <sz val="9"/>
        <color indexed="8"/>
        <rFont val="Microsoft Sans Serif"/>
        <family val="2"/>
      </rPr>
      <t>3</t>
    </r>
  </si>
  <si>
    <r>
      <t xml:space="preserve">Polaganje cijevi PEHD </t>
    </r>
    <r>
      <rPr>
        <sz val="9"/>
        <color indexed="8"/>
        <rFont val="Microsoft Sans Serif"/>
        <family val="2"/>
      </rPr>
      <t>Ø50 mm (Ova stavka sadrži sav potreban materijal te sve radove za polaganje cijevi sa odstojnim držačima direktno u zemlju; zaštita pijeskom; međusobno spajanje cijevi i uvođenje cijevi u zdence; čišćenje i provjera prohodnosti cijevi (kalibracija); postavljanje čepova na krajevima, označavanje cijevi odgovarajućim termo ili mehaničkim oznakama, postavljanje traka za upozorenje)</t>
    </r>
  </si>
  <si>
    <t>Iskolčenje i održavanje trase. 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i objekata za cijelo vrijeme građenja. Mjeri se i plaća po kilometru trase, priključnih cesta i objekata.
Sve u skladu s točkom 1-02. OTU-a.</t>
  </si>
  <si>
    <t>Uklanjanje grmlja i drveća debljine (promjera) do 10 cm. Ovaj rad obuhvaća uklanjanje grmlja i drveća sa zaraslih površina koje ulaze u koridor ceste, s odsijecanjem grana na dužine pogodne za prijevoz, vađenjem korijenja te starih panjeva, s uklanjanjem svog materijala od tog rada izvan profila ceste, utovar i transport na odlagalište koje osigurava izvođač radova. Sve u skladu s točkom 1-03. OTU-a.</t>
  </si>
  <si>
    <r>
      <t>Obračun po m</t>
    </r>
    <r>
      <rPr>
        <i/>
        <vertAlign val="superscript"/>
        <sz val="9"/>
        <rFont val="Microsoft Sans Serif"/>
        <family val="2"/>
      </rPr>
      <t>2</t>
    </r>
  </si>
  <si>
    <r>
      <t>m</t>
    </r>
    <r>
      <rPr>
        <vertAlign val="superscript"/>
        <sz val="9"/>
        <rFont val="Microsoft Sans Serif"/>
        <family val="2"/>
      </rPr>
      <t>2</t>
    </r>
  </si>
  <si>
    <t>Uklanjanje drveća debljine (promjera) od 10 do 30 cm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 OTU-a.</t>
  </si>
  <si>
    <r>
      <t>Obračun po m</t>
    </r>
    <r>
      <rPr>
        <i/>
        <vertAlign val="superscript"/>
        <sz val="9"/>
        <rFont val="Microsoft Sans Serif"/>
        <family val="2"/>
      </rPr>
      <t xml:space="preserve">2 </t>
    </r>
    <r>
      <rPr>
        <i/>
        <sz val="9"/>
        <rFont val="Microsoft Sans Serif"/>
        <family val="2"/>
      </rPr>
      <t>(od 4-8 cm)</t>
    </r>
  </si>
  <si>
    <t>Izrada projekta privremene regulacije prometa i montaža prometnih znakova. Za nesmetano odvijanje prometa potrebno je prije početka radova izraditi projekt privremene regulacije prometa. Na taj je projekt potrebno ishoditi suglasnost nadležnih institucija. Obračunava se po kompletu cjelokupnog rješenja za sve eventualne faze izvođenja. U cijenu je uključena i nabava prometnih znakova, montaža i razmještanje za sve faze radova.</t>
  </si>
  <si>
    <r>
      <t>Obračun po m</t>
    </r>
    <r>
      <rPr>
        <i/>
        <vertAlign val="superscript"/>
        <sz val="9"/>
        <rFont val="Microsoft Sans Serif"/>
        <family val="2"/>
      </rPr>
      <t>3</t>
    </r>
  </si>
  <si>
    <t>Izrada nasipa od miješanih materijala iz iskopa trase, kamenoloma ili pozajmišta. Strojno nasipanje i razastiranje, prema potrebi vlaženje ili sušenje, planiranje nasipanih slojeva debljine i nagiba prema projektu odnosno utvrđenih pokusnom dionicom, te zbijanje s odgovarajućim sredstvima, a prema odredbama OTU. U cijenu je uključen sav rad i materijal, utovar i transport iz trase ili pozajmišta koje osigurava izvođač radova, te planiranje pokosa nasipa i čišćenje okoline. Sve u skladu s točkom 2-09. OTU-a.</t>
  </si>
  <si>
    <t>Izrada posteljice od mješanih materijala završnog sloja nasipa ili usjeka, ujednačene nosivosti, s grubim i finim planiranjem, eventualnom sanacijom pojedinih manjih površina slabijeg materijala i zbijanjem do tražene zbijenosti uz potrebno vlaženje ili sušenje, sve prena projektu, Sve u skladu s točkom 2-10. OTU-a.</t>
  </si>
  <si>
    <r>
      <t>Izrada bankina od zrnatog kamenog materijala debljine 10 cm, izrada bankina od zrnatog kamenog materijala na uredno izvedenu i preuzetu podlogu, širine 30 cm uz mali rubnjak i debljine 10cm  u zbijenom stanju. U cijenu je uključena nabava i prijevoz, razastiranje, grubo i fino planiranje, te zbijanje do tražene zbijenosti, debljine sloja i nagiba prema projektu. Sve u skladu s točkom 2-16. OTU-a. Obračun po m</t>
    </r>
    <r>
      <rPr>
        <vertAlign val="superscript"/>
        <sz val="9"/>
        <rFont val="Microsoft Sans Serif"/>
        <family val="2"/>
      </rPr>
      <t>3</t>
    </r>
    <r>
      <rPr>
        <sz val="9"/>
        <rFont val="Microsoft Sans Serif"/>
        <family val="2"/>
      </rPr>
      <t>.</t>
    </r>
  </si>
  <si>
    <t>Izrada rubnjaka 15/25 cm od predgotovljenih elemenata tipskog poprečnog presjeka 15/25 cm  iz betona klase C40/45 (MB45) na betonskoj podlozi iz betona C12/15 (MB15), prema detaljima iz projekta. Obračun je po m´ izvedenog rubnjaka, a u cijenu je uključena izvedba podloge, nabava predgotovljenih elemenata i betona, privremeno uskladištenje  i razvoz, svi prijevozi i prijenosi, priprema obloge, rad na ugradnji s obradom sljubnica, njege betona te sav pomoćni rad i materijali. Sve u skladu s točkom 3-04. OTU-a.</t>
  </si>
  <si>
    <t>Izrada rubnjaka 8/25 cm od predgotovljenih elemenata tipskog poprečnog presjeka 8/25 cm (odnosno prema nacrtima)  iz betona klase C40/45 na betonskoj podlozi iz betona C12/15, prema detaljima iz projekta. Obračun je po m´ izvedenog rubnjaka, a u cijenu je uključena izvedba podloge i temelja, nabava predgotovljenih elemenata i betona, privremeno uskladištenje  i razvoz, svi prijevozi i prijenosi, priprema obloge, rad na ugradnji s obradom sljubnica, njege betona te sav pomoćni rad i materijali.
Sve u skladu s točkom 3-04.7. OTU-a.</t>
  </si>
  <si>
    <t>Izrada novih betonskih ogradnih zidova, U cijenu je uključen iskop jame za temelj, naknadno zatrpavanje i nabijanje nasipa iza zida, izrada podložnog betona debljine 10 cm klase C12/15, oplate ze temelj i zidove, betoniranje temelja i zidova betonom klase C25/30 (temelj stope širine 0.50 metara, visine stope 0.3 metra, zid debljine 20 cm) kao i sav ostali potreban rad i materijal. Prosječna visina zida h=1.20 (80cm iznad kote asfalta). (Sastav materijala: 0,39 m3/m´ betona; 3,0 m2/m´oplata i 25 kg/m´ armatura). Obračun po m´ zida u cijenu je uključena i ugradnja vrata i ulaza.</t>
  </si>
  <si>
    <t xml:space="preserve">Taktilne ploče. U stavku je uključena izrada rampi za osobe smanjene pokretljivosti izradom opločenja sa završnom obradom od taktilnih ploča. U cijenu je uključena dobava i ugradnja ploča debljine 8 cm (40×40 cm u jedan prijelaz ide 9 ploča) na sloj pijeska debljine 5 cm. Ispod se nalazi betonska ploča debljine 10 cm. Fugiranje cementnim mortom. Prijelaz je dimenzija 1.20×1.20 m,  a pokosi su asfaltni. u cijenu je uključen sav rad i materijal da se izvede rampa. </t>
  </si>
  <si>
    <t>Betoniranje ulaza i rampi. Nakon izrade rubnjaka potrebno je prostor između rubnjaka i dvorišta betonirati betonom klase C25/30. Stavka obuhvaća izradu kolnog ulaza, u stavci su  svi prijevozi i prijenosi, priprema, rad na ugradnji i njezi betona, oplata te sav pomoćni rad i materijali.
Sve u skladu s točkom 3-04.7. OTU-a.</t>
  </si>
  <si>
    <t>Strojna izrada nosivog sloja od zrnatog kamenog materijala 
- najvećeg zrna 63 mm
bez veziva, u debljini 30 cm u cesti i 50 cm u nogostupu i priključcima prema projektu.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Sve u skladu s točkom 5-01. OTU-a.</t>
  </si>
  <si>
    <t>Izrada nosivog sloja (srednje prometno opterećenje) AC 22 base 50/70 AG 6 M2, debljine 6,0 cm.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</si>
  <si>
    <r>
      <t>Obračun po m</t>
    </r>
    <r>
      <rPr>
        <i/>
        <vertAlign val="superscript"/>
        <sz val="9"/>
        <rFont val="Microsoft Sans Serif"/>
        <family val="2"/>
      </rPr>
      <t xml:space="preserve">2 </t>
    </r>
  </si>
  <si>
    <t xml:space="preserve">Izrada habajućeg sloja (srednje prometno opterećenje) AC 11 surf  50/70 AG2 M2 E, debljine 4,0 cm eruptivac.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</si>
  <si>
    <t xml:space="preserve">Izrada habajućeg sloja (lako prometno opterećenje-nogostup) AC 8 surf BIT 50/70 AG4 M4, debljine 4,0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</si>
  <si>
    <t>Izvedba temelja stupova - nosača prometnih  znakova Iskop za temelje, izrada betonskih temelja, oblika krnje piramide sa stranama donjeg kvadrata 30 cm i gornjeg 20 cm i dubine 80 cm, od betona klase C 20/25 s nabavom, ugradnjom i njegom betona te zatrpavanje nakon izrade temelja materijalom iz iskopa s odvozom viška materijala na deponij. U cijenu je uključena nabava materijala, oplata, betona temelja.</t>
  </si>
  <si>
    <t>Nosač prometnih znakova. Postavljanje nosača (stupova) i pričvršćivanje prometnih znakova od Fe cijevi promjera 63.5 mm sa zaštitnom vrućim pocinčavanjem prosječne debljine 85 µm odnosno dvostruki sustav iste zaštite dimenzija i vrste prema projektu prometne opreme i signalizacije a u skladu s Pravilnikom o prometnim znakovima, opremi i signalizaciji na cestama (NN33/2005.) i HRN EN 12899-1. u cijenu je uključena nabava i postava stupova u svježi beton dubine min 70 cm. Slobodna visina stupa ispod znaka je 2,00 metara</t>
  </si>
  <si>
    <t>Prometni znakovi izričitih naredbi (B). Postavljanje prometnih znakova izričitih naredbi kružnog oblika, iznimno osmerokut ili istostraničan trokut, promjera 60 cm,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</si>
  <si>
    <t>Uzdužne oznake. Izrada uzdužnih oznaka na kolniku, vrste veličine i boje prema projektu prometne opreme i signalizacije, u skladu s Pravilnikom o prometnim znakovima, opremi i signalizaciji na cestama (NN 33/2005.) i HRN EN 1436, HRN EN 1871, HRN EN 1461-1 i 2, HRN U.S4.221, HRN U.S4.222, HRN U.S4.223.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</si>
  <si>
    <t>Isprekidana razdjelna crta, duljina puno 3 prazno 3 m, debljine 15 cm.</t>
  </si>
  <si>
    <t>Poprečne oznake na kolniku. Izrada poprečnih oznaka na kolniku prema projektu prometne opreme i signalizacije, a u skladu s Pravilnikom o prometnim znakovima, opremi i signalizaciji na cestama (NN br.33/2005.)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</si>
  <si>
    <t>Crta za zaustavljanje.  (HRN U.S4.225), puna, debljine prema projektu.</t>
  </si>
  <si>
    <r>
      <t>Pješački prijelaz prema projektu i u skladu s HRN U.S4.227. U cijenu je uključeno čiščenje kolnika neposredno prije izrade oznaka, predmarkiranja, nabava i prijevoz materijala (boja, razrjeđivač, reflektirajuće kuglice), predhodna dopuštenja i atesti te tekuća kontrola kvalitete, sav rad, pribor i oprema za izradu oznaka. Obračun je po m</t>
    </r>
    <r>
      <rPr>
        <vertAlign val="superscript"/>
        <sz val="9"/>
        <rFont val="Microsoft Sans Serif"/>
        <family val="2"/>
      </rPr>
      <t xml:space="preserve">2 </t>
    </r>
    <r>
      <rPr>
        <sz val="9"/>
        <rFont val="Microsoft Sans Serif"/>
        <family val="2"/>
      </rPr>
      <t>ukupne bruto površine oznake.</t>
    </r>
  </si>
  <si>
    <r>
      <t xml:space="preserve">● PVC </t>
    </r>
    <r>
      <rPr>
        <sz val="9"/>
        <color indexed="8"/>
        <rFont val="Microsoft Sans Serif"/>
        <family val="2"/>
      </rPr>
      <t>Ø110mm</t>
    </r>
  </si>
  <si>
    <r>
      <t>Maksimalni nagib svjetiljke: 5</t>
    </r>
    <r>
      <rPr>
        <sz val="9"/>
        <rFont val="Microsoft Sans Serif"/>
        <family val="2"/>
      </rPr>
      <t>°</t>
    </r>
  </si>
  <si>
    <t>REKAPITULACIJA JAVNA RASVIJETA</t>
  </si>
  <si>
    <t>REKAPITULACIJA TK MREŽA</t>
  </si>
  <si>
    <t>REKAPITULACIJA  NN MREŽA</t>
  </si>
  <si>
    <t>Jedinica mijere.</t>
  </si>
  <si>
    <t>Nabava, doprema i montaža lijevano željeznih (nodularni lijev GGG 40) vodovodnih cijevi, tip K-9 (prema ISO 2531) s unutarnjom izolacijom od cementnog morta (prema ISO 4179/DIN 2614) i vanjskom zaštitom od sloja cinka i bitumena (prema ISO 8179/DIN EN 545). U stavku je uračunat sav spojni materijal (brtve, vijci) te sav strojni i ručni rad, a vrši se prema uputama proizvođača.  Obračun po m' ugrađene cijevi.</t>
  </si>
  <si>
    <t>Stopica kabelska Al-Cu M12 za presjek kabela150mm2</t>
  </si>
  <si>
    <t>Stopica kabelska Al-Cu M12 za presjek kabela 95mm2</t>
  </si>
  <si>
    <t>Stopica kabelska Al-Cu M12 za presjek kabela 35mm2</t>
  </si>
  <si>
    <t>Kabel NFA2X 4x16 mm2</t>
  </si>
  <si>
    <t>Kabel NFA2X 3x70+71,5+2x16 mm2</t>
  </si>
  <si>
    <t>Kabel N2XY 4x150 mm2</t>
  </si>
  <si>
    <t>Kabel N2XY 4x95 mm2</t>
  </si>
  <si>
    <t>Kabel N2XY 4x35 mm2</t>
  </si>
  <si>
    <t>Odvojna H-stezaljka za bakreno uže 50mm2</t>
  </si>
  <si>
    <t>Odvojna vijčana stezaljka za kućni priključak sa 2 žile</t>
  </si>
  <si>
    <t>Odvojna vijčana stezaljka za kućni priključak sa 4 žile</t>
  </si>
  <si>
    <t>Vodonepropusna izolirana stezaljka za probijanje izolacije. Dopušteni presjeci glavnog voda 1x(16-95mm2), a 1x(4-35mm2) za otcjepni vod</t>
  </si>
  <si>
    <t>Spojnica kompresiona nastavna Al za nadzemni vod presjeka 70 mm2</t>
  </si>
  <si>
    <t>Spojnica kompresiona nastavna Al za nadzemni vod presjeka 71,5 mm2</t>
  </si>
  <si>
    <t>Spojnica kompresiona nastavna Al za nadzemni vod presjeka 16 mm2</t>
  </si>
  <si>
    <t>Stezaljka kompresiona odcjepna Al 70/70 mm2</t>
  </si>
  <si>
    <t>Stezaljka kompresiona odcjepna Al 16/16 mm2</t>
  </si>
  <si>
    <t xml:space="preserve">Krpa izolacijska za izoliranje odvojnih spojeva. Dopušteni presjeci glavnog voda 35-120mm2, a 6-120mm2 za otcjepni vod </t>
  </si>
  <si>
    <t xml:space="preserve">Krpa izolacijska za izoliranje odvojnih spojeva. Dopušteni presjeci glavnog voda 16-50mm2, a 1,5-16mm2 za otcjepni vod </t>
  </si>
  <si>
    <t>Spojnica-čahura za gnječenje Al 95/70 mm2</t>
  </si>
  <si>
    <t>Spojnica-čahura za gnječenje Al 25/16 mm2</t>
  </si>
  <si>
    <t>Srednjestjenkasta, UV stabilna, toploskupljajuća
cijev oslojena ljepilom za kabele promjera 13-31,5mm. Cijev je crne boje</t>
  </si>
  <si>
    <t>Srednjestjenkasta, UV stabilna, toploskupljajuća
cijev oslojena ljepilom za kabele promjera 5,5-14,5mm. Cijev je crne boje</t>
  </si>
  <si>
    <t>Tankostjenkasta, UV stabilna, toploskupljajuća
cijev za kabele promjera 9-21,5mm. Cijev je plave boje</t>
  </si>
  <si>
    <t>Tankostjenkasta, UV stabilna, toploskupljajuća
cijev za kabele promjera 4,5-10,5mm. Cijev je plave boje</t>
  </si>
  <si>
    <t>Pocinčana zatezna stezaljka za samonosivi snop izoliranih vodiča presjeka 3x70+71,5+2x16 mm2</t>
  </si>
  <si>
    <t>Nosač za zatezne stezaljke za ovješenje samonosivog snopa izoliranih vodiča iz stavke 35</t>
  </si>
  <si>
    <t>Nosač za zatezne stezaljke za kućni priključak iz stavke 37</t>
  </si>
  <si>
    <t>Pocinčana zatezna stezaljka za kućni priključak (vodič presjeka do 4x16mm2)</t>
  </si>
  <si>
    <t>Katodni odvodnik i spojni materijal za 1 žilu SKS kabela</t>
  </si>
  <si>
    <t>Metalna zatezna traka 3/8, debljine 0.7mm, čvrstoća 0,7 kN/mm2, dužine 30 m, pakiranje u kompaktnom kolutu,</t>
  </si>
  <si>
    <t>Kopča za metalnu zateznu traku, bez vijaka,</t>
  </si>
  <si>
    <t>Dobava i ugradnja, na betonski temelj, rasvjetnog pocinčanog stupa osmerokutnog oblika visine 6m, predviđenog za zonu vjetra III</t>
  </si>
  <si>
    <t xml:space="preserve">Rasvjetna konzola s krakom dužine 250mm za montažu na betonske stupove </t>
  </si>
  <si>
    <t>Dobava i ugradnja u zemljani kanal kabela tipa N2XY 4x25mm2</t>
  </si>
  <si>
    <t>Dobava i ugradnja u zemljani kanal na uzemljivač odvojne H-stezaljke za bakreno uže 50mm2 (dvije po spoju)</t>
  </si>
  <si>
    <t>Stopica M10 za bakreno uže Cu 50 mm2</t>
  </si>
  <si>
    <t>Dobava i ugradnja na uzemljivač presjeka 50mm2 bakrene stopice M10</t>
  </si>
  <si>
    <t xml:space="preserve">Dobava i ugradnja u rasvjetni stup kabel tipa  NYM 3x2,5 mm2 </t>
  </si>
  <si>
    <t>●  Al-Cu M12 za presjek kabela 25mm2</t>
  </si>
  <si>
    <t>Dobava, doprema i ugradnja glave kabelske
za kabele s plastičnom izolacijom presjeka 4x(4-35) mm2</t>
  </si>
  <si>
    <t>Kabelska glava za plastični kabel presjeka 4x150 mm2</t>
  </si>
  <si>
    <t>Kabelska glava za kabel s plastičnom izolacijom presjeka 4x95 mm2</t>
  </si>
  <si>
    <t>Kabelska glava za kabel s plastičnom izolacijom presjeka 4x35 mm2</t>
  </si>
  <si>
    <t>Spojnica kabelska za kabel s plastičnom izolacijom, presjeka 4x(70-150) mm2</t>
  </si>
  <si>
    <t>Spojnica kabelska za kabel s plastičnom izolacijom,presjeka 4x(16-35) mm2</t>
  </si>
  <si>
    <t>Dobava i ugradnja spojnice kabelske za kabel s plastičnom izolacijom, presjeka 4x(16-35) mm2</t>
  </si>
  <si>
    <t>Jedinica mjere</t>
  </si>
  <si>
    <t>Lociranje komunalnih instalacija i priključaka postojećih instalacija.  Rad obuhvaća lociranje komunalnih instalacija i priključaka, koji su sastavni dio buduće prometnice ili koji tijekom gradnje prometnice mogu biti ugroženi. Jedinična cijena obuhvaća sav rad, opremu i materijal potreban za potpuno dovršenje stavke uključujući i eventualne izlaske ovlaštenog predstavnika vlasnika vodova. Izvedba, kontrola kakvoće i obračun prema OTU 1-03.5.</t>
  </si>
  <si>
    <t>Komplet</t>
  </si>
  <si>
    <t>Glodanje asfaltnih slojeva postojećeg kolnika debljine 4-8 cm, s utovarom i prijevozom na ovlašteno odlagalište građevinskog materijala ili u odlagalište asfaltnog postrojenja.  Obračun je po m2 glodanih asfalnih slojeva kolničke konstrukcije. Deponiranje u skladu sa vazećim pravilnikom o gospodarenju građevnim otpadom</t>
  </si>
  <si>
    <r>
      <t>Rušenje zidova i objekata uz cestu. Stavka obuhvaća pažljivo ručno demontiranje željezne ograde na zidovima gdje ih ima, odlaganje na privemeni gradilišni deponij, te naknadna ugradnja i dovođenje u prijašnje stanje (spajanje, varenje, bojanje isl.). Betonski dijelovi predviđeni su za strojno rušenje, utovar i transport na odlagalište građevinskog materijala. Kapije i ulazna vrata potrebno je pažljivo skinuti prije rušenja zida. Radove izvoditi tako da se ne naruši stabilnost dijelova koji moraju ostati, tj. koji se ne diraju. Objekti se uklanjaju i utovaruju u transportno sredstvo. Deponiranje u skladu sa vazećim pravilnikom o gospodarenju građevnim otpadom. Obračun se vrši po m´ za zidove i po m</t>
    </r>
    <r>
      <rPr>
        <vertAlign val="superscript"/>
        <sz val="9"/>
        <rFont val="Microsoft Sans Serif"/>
        <family val="2"/>
      </rPr>
      <t>2</t>
    </r>
    <r>
      <rPr>
        <sz val="9"/>
        <rFont val="Microsoft Sans Serif"/>
        <family val="2"/>
      </rPr>
      <t xml:space="preserve"> za objekte
Sve u skladu s točkom 1-03. OTU-a.</t>
    </r>
  </si>
  <si>
    <t xml:space="preserve">Komplet </t>
  </si>
  <si>
    <r>
      <t>Strojni široki iskop bez obzira na kategoriju tla prema odredbama projekta s utovarom u prijevozno sredstvo i transportom na mjesto deponiranja (ili ugradnje). U cijenu je uključen iskop, utovar u transportno vozilo, prijevoz materijala na mjesto ugradnje na trasi i transport viška materijala na deponiju (Deponiranje u skladu sa vazećim pravilnikom o gospodarenju građevnim otpadom ) koju osigurava izvođač radova, priprema privremenih prometnica s održavanjem istih za cijelo vrijeme korištenja, te sanacija okoliša nakon dovršenja radova. Obračun se vrši po m</t>
    </r>
    <r>
      <rPr>
        <vertAlign val="superscript"/>
        <sz val="9"/>
        <rFont val="Microsoft Sans Serif"/>
        <family val="2"/>
      </rPr>
      <t>3</t>
    </r>
    <r>
      <rPr>
        <sz val="9"/>
        <rFont val="Microsoft Sans Serif"/>
        <family val="2"/>
      </rPr>
      <t xml:space="preserve"> stvarno izvršenog iskopa tla u sraslom stanju, bez obzira na kategoriju. Izvođač radova je dužan obići trasu ceste i upoznati se sa stanjem na terenu prije davanja ponude. Sve u skladu s točkom 2-02. OTU-a.</t>
    </r>
  </si>
  <si>
    <t xml:space="preserve">INVESTITOR:  GRAD ZADAR, Narodni trg 1, 23 000 Zadar
PREDMET: SPOJNA PROMETNICA MOLATSKE I SKRADINSKE ULICE U ZADRU
FAZA PROJEKTA: NATJEČAJNA DOKUMENTACIJA
BROJ PROJEKTA: 4514
</t>
  </si>
  <si>
    <t>Dobava, doprema na gradilišni deponij, raznošenje duž trase  te ugradba kanalizacijskih poklopaca s okvirom. Predviđena je ugradnja poklopaca okna svijetlog promjera 605mm, iz lijevanog željeza EN-GJS-500-7 (nodularni lijev), okrugli, s dosjednom stopom, s Pewepren uloškom protiv lupanja debljine 10 mm smještenim horizotalno u ležište na okviru, izrađenim od sintetičkog elastomera tvrdoće cca. 70° (Shore A), razreda opterećenja D400 (prema HRN EN 124), s dva bezvijčana elementa za zaključavanje od kompozitnog materijala koji ne zahtijevaju održavanje i potpuno su sigurni od podizanja uslijed prometa, sa zaštitnim premazom. Pritisak okvira na dosjednu površinu iznosi 3,6 N/mm2. Vanjski promjer dosjedne stope 780mm, vanjski promjer okvira 698mm, visina okvira 75 mm, masa 62,0kg. Ugradnja sve prema uputama proizvođača. Proizvod ACO CityTop L FIX S ili jednako vrijedan. Obračun po komadu kompletno ugrađenog poklopaca.</t>
  </si>
  <si>
    <t>Jednako vrijedan:</t>
  </si>
  <si>
    <t xml:space="preserve">U Zadru, travanj 2018.g. </t>
  </si>
  <si>
    <t>DAVOR DOBROVIĆ, dipl.ing.građ</t>
  </si>
  <si>
    <t>Glavni projektant: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</si>
</sst>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_k_n_-;\-* #,##0.00\ _k_n_-;_-* &quot;-&quot;??\ _k_n_-;_-@_-"/>
    <numFmt numFmtId="165" formatCode="###,##0.00"/>
    <numFmt numFmtId="166" formatCode="#,##0.00;[Red]\-#,##0.00"/>
    <numFmt numFmtId="167" formatCode="mmm/dd"/>
    <numFmt numFmtId="168" formatCode="#.##0"/>
    <numFmt numFmtId="169" formatCode="#,##0;[Red]\-#,##0"/>
    <numFmt numFmtId="170" formatCode="#,##0.0"/>
    <numFmt numFmtId="171" formatCode="#,##0.000"/>
  </numFmts>
  <fonts count="23">
    <font>
      <sz val="11"/>
      <color theme="1"/>
      <name val="Calibri"/>
      <family val="2"/>
      <charset val="238"/>
      <scheme val="minor"/>
    </font>
    <font>
      <sz val="11"/>
      <color theme="1"/>
      <name val="Calibri"/>
      <family val="2"/>
      <scheme val="minor"/>
    </font>
    <font>
      <sz val="10"/>
      <name val="MS Sans Serif"/>
      <family val="2"/>
      <charset val="238"/>
    </font>
    <font>
      <sz val="9"/>
      <name val="Microsoft Sans Serif"/>
      <family val="2"/>
      <charset val="238"/>
    </font>
    <font>
      <b/>
      <sz val="9"/>
      <name val="Microsoft Sans Serif"/>
      <family val="2"/>
      <charset val="238"/>
    </font>
    <font>
      <vertAlign val="superscript"/>
      <sz val="9"/>
      <name val="Microsoft Sans Serif"/>
      <family val="2"/>
      <charset val="238"/>
    </font>
    <font>
      <sz val="10"/>
      <name val="Arial CE"/>
      <charset val="238"/>
    </font>
    <font>
      <sz val="10"/>
      <name val="Arial"/>
      <family val="2"/>
    </font>
    <font>
      <sz val="10"/>
      <name val="Arial"/>
      <family val="2"/>
    </font>
    <font>
      <sz val="9"/>
      <color theme="1"/>
      <name val="Calibri"/>
      <family val="2"/>
      <charset val="238"/>
      <scheme val="minor"/>
    </font>
    <font>
      <b/>
      <sz val="9"/>
      <color theme="1"/>
      <name val="Microsoft Sans Serif"/>
      <family val="2"/>
    </font>
    <font>
      <sz val="9"/>
      <color theme="1"/>
      <name val="Microsoft Sans Serif"/>
      <family val="2"/>
    </font>
    <font>
      <sz val="9"/>
      <color rgb="FF000000"/>
      <name val="Microsoft Sans Serif"/>
      <family val="2"/>
    </font>
    <font>
      <sz val="8"/>
      <name val="Microsoft Sans Serif"/>
      <family val="2"/>
    </font>
    <font>
      <sz val="9"/>
      <color indexed="8"/>
      <name val="Microsoft Sans Serif"/>
      <family val="2"/>
    </font>
    <font>
      <sz val="9"/>
      <name val="Microsoft Sans Serif"/>
      <family val="2"/>
    </font>
    <font>
      <sz val="9"/>
      <color indexed="10"/>
      <name val="Microsoft Sans Serif"/>
      <family val="2"/>
    </font>
    <font>
      <vertAlign val="superscript"/>
      <sz val="9"/>
      <name val="Microsoft Sans Serif"/>
      <family val="2"/>
    </font>
    <font>
      <vertAlign val="superscript"/>
      <sz val="9"/>
      <color indexed="8"/>
      <name val="Microsoft Sans Serif"/>
      <family val="2"/>
    </font>
    <font>
      <i/>
      <sz val="9"/>
      <name val="Microsoft Sans Serif"/>
      <family val="2"/>
    </font>
    <font>
      <i/>
      <vertAlign val="superscript"/>
      <sz val="9"/>
      <name val="Microsoft Sans Serif"/>
      <family val="2"/>
    </font>
    <font>
      <sz val="10"/>
      <color theme="1"/>
      <name val="Microsoft Sans Serif"/>
      <family val="2"/>
    </font>
    <font>
      <b/>
      <sz val="10"/>
      <color theme="1"/>
      <name val="Microsoft Sans Serif"/>
      <family val="2"/>
    </font>
  </fonts>
  <fills count="2">
    <fill>
      <patternFill patternType="none"/>
    </fill>
    <fill>
      <patternFill patternType="gray125"/>
    </fill>
  </fills>
  <borders count="21">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s>
  <cellStyleXfs count="12">
    <xf numFmtId="0" fontId="0" fillId="0" borderId="0"/>
    <xf numFmtId="0" fontId="2" fillId="0" borderId="0"/>
    <xf numFmtId="166" fontId="2" fillId="0" borderId="0" applyFill="0" applyBorder="0" applyAlignment="0" applyProtection="0"/>
    <xf numFmtId="0" fontId="6" fillId="0" borderId="0"/>
    <xf numFmtId="43" fontId="7" fillId="0" borderId="0" applyFont="0" applyFill="0" applyBorder="0" applyAlignment="0" applyProtection="0"/>
    <xf numFmtId="0" fontId="7" fillId="0" borderId="0"/>
    <xf numFmtId="0" fontId="8" fillId="0" borderId="0"/>
    <xf numFmtId="0" fontId="8" fillId="0" borderId="0"/>
    <xf numFmtId="0" fontId="8" fillId="0" borderId="0"/>
    <xf numFmtId="164" fontId="8" fillId="0" borderId="0" applyFont="0" applyFill="0" applyBorder="0" applyAlignment="0" applyProtection="0"/>
    <xf numFmtId="0" fontId="7" fillId="0" borderId="0"/>
    <xf numFmtId="0" fontId="1" fillId="0" borderId="0"/>
  </cellStyleXfs>
  <cellXfs count="327">
    <xf numFmtId="0" fontId="0" fillId="0" borderId="0" xfId="0"/>
    <xf numFmtId="0" fontId="3" fillId="0" borderId="0" xfId="1" applyFont="1" applyAlignment="1">
      <alignment horizontal="right" vertical="center"/>
    </xf>
    <xf numFmtId="0" fontId="3" fillId="0" borderId="0" xfId="1" applyFont="1" applyAlignment="1">
      <alignment horizontal="left" vertical="center"/>
    </xf>
    <xf numFmtId="0" fontId="3" fillId="0" borderId="0" xfId="1" applyFont="1" applyAlignment="1">
      <alignment horizontal="justify" vertical="center" wrapText="1"/>
    </xf>
    <xf numFmtId="0" fontId="3" fillId="0" borderId="0" xfId="1" applyFont="1" applyFill="1" applyAlignment="1" applyProtection="1">
      <alignment horizontal="justify" vertical="top" wrapText="1"/>
    </xf>
    <xf numFmtId="0" fontId="4" fillId="0" borderId="0" xfId="1" applyFont="1" applyFill="1" applyBorder="1" applyAlignment="1">
      <alignment horizontal="justify" vertical="top"/>
    </xf>
    <xf numFmtId="0" fontId="3" fillId="0" borderId="0" xfId="1" applyFont="1" applyFill="1" applyBorder="1" applyAlignment="1">
      <alignment horizontal="center" vertical="top"/>
    </xf>
    <xf numFmtId="4" fontId="3" fillId="0" borderId="0" xfId="1" applyNumberFormat="1" applyFont="1" applyFill="1" applyBorder="1" applyAlignment="1">
      <alignment horizontal="right" vertical="top"/>
    </xf>
    <xf numFmtId="0" fontId="3" fillId="0" borderId="0" xfId="1" applyFont="1" applyFill="1" applyBorder="1" applyAlignment="1">
      <alignment horizontal="justify"/>
    </xf>
    <xf numFmtId="0" fontId="3" fillId="0" borderId="0" xfId="1" applyFont="1" applyFill="1" applyBorder="1" applyAlignment="1">
      <alignment horizontal="right" vertical="top"/>
    </xf>
    <xf numFmtId="0" fontId="4" fillId="0" borderId="0" xfId="1" applyFont="1" applyFill="1" applyBorder="1" applyAlignment="1">
      <alignment horizontal="justify" vertical="top" wrapText="1"/>
    </xf>
    <xf numFmtId="166" fontId="3" fillId="0" borderId="0" xfId="2" applyFont="1" applyFill="1" applyBorder="1" applyAlignment="1" applyProtection="1">
      <alignment horizontal="right" vertical="top" wrapText="1"/>
    </xf>
    <xf numFmtId="0" fontId="3" fillId="0" borderId="0" xfId="1" applyFont="1" applyFill="1" applyBorder="1" applyAlignment="1">
      <alignment horizontal="right" vertical="top" wrapText="1"/>
    </xf>
    <xf numFmtId="0" fontId="4" fillId="0" borderId="3" xfId="1" applyFont="1" applyFill="1" applyBorder="1" applyAlignment="1">
      <alignment horizontal="justify" vertical="top"/>
    </xf>
    <xf numFmtId="166" fontId="3" fillId="0" borderId="0" xfId="2" applyFont="1" applyFill="1" applyBorder="1" applyAlignment="1" applyProtection="1">
      <alignment horizontal="center" vertical="top" wrapText="1"/>
    </xf>
    <xf numFmtId="0" fontId="4" fillId="0" borderId="3" xfId="1" applyFont="1" applyFill="1" applyBorder="1" applyAlignment="1">
      <alignment horizontal="justify" vertical="top" wrapText="1"/>
    </xf>
    <xf numFmtId="0" fontId="3" fillId="0" borderId="3" xfId="1" applyFont="1" applyFill="1" applyBorder="1" applyAlignment="1">
      <alignment horizontal="center" vertical="top" wrapText="1"/>
    </xf>
    <xf numFmtId="166" fontId="3" fillId="0" borderId="0" xfId="2" applyFont="1" applyFill="1" applyBorder="1" applyAlignment="1" applyProtection="1">
      <alignment horizontal="right" vertical="top"/>
    </xf>
    <xf numFmtId="4" fontId="4" fillId="0" borderId="1" xfId="1" applyNumberFormat="1" applyFont="1" applyFill="1" applyBorder="1" applyAlignment="1">
      <alignment horizontal="right" vertical="top"/>
    </xf>
    <xf numFmtId="0" fontId="3" fillId="0" borderId="0" xfId="1" applyFont="1" applyFill="1" applyBorder="1" applyAlignment="1">
      <alignment horizontal="justify" vertical="top" wrapText="1"/>
    </xf>
    <xf numFmtId="0" fontId="9" fillId="0" borderId="0" xfId="0" applyFont="1"/>
    <xf numFmtId="0" fontId="4" fillId="0" borderId="18" xfId="1" applyFont="1" applyFill="1" applyBorder="1" applyAlignment="1">
      <alignment horizontal="justify" vertical="top" wrapText="1"/>
    </xf>
    <xf numFmtId="4" fontId="4" fillId="0" borderId="18" xfId="1" applyNumberFormat="1" applyFont="1" applyFill="1" applyBorder="1" applyAlignment="1">
      <alignment horizontal="right" vertical="top"/>
    </xf>
    <xf numFmtId="0" fontId="10" fillId="0" borderId="3" xfId="0" applyFont="1" applyBorder="1"/>
    <xf numFmtId="0" fontId="10" fillId="0" borderId="0" xfId="0" applyFont="1"/>
    <xf numFmtId="4" fontId="10" fillId="0" borderId="3" xfId="0" applyNumberFormat="1" applyFont="1" applyBorder="1"/>
    <xf numFmtId="0" fontId="11" fillId="0" borderId="0" xfId="0" applyFont="1"/>
    <xf numFmtId="0" fontId="11" fillId="0" borderId="0" xfId="0" applyFont="1" applyAlignment="1">
      <alignment horizontal="right" vertical="top"/>
    </xf>
    <xf numFmtId="165" fontId="11" fillId="0" borderId="0" xfId="0" applyNumberFormat="1" applyFont="1" applyAlignment="1">
      <alignment wrapText="1"/>
    </xf>
    <xf numFmtId="0" fontId="11" fillId="0" borderId="0" xfId="0" applyFont="1" applyAlignment="1">
      <alignment vertical="top" wrapText="1"/>
    </xf>
    <xf numFmtId="0" fontId="11" fillId="0" borderId="0" xfId="0" applyFont="1" applyAlignment="1">
      <alignment wrapText="1"/>
    </xf>
    <xf numFmtId="4" fontId="14" fillId="0" borderId="3" xfId="5" applyNumberFormat="1" applyFont="1" applyFill="1" applyBorder="1" applyAlignment="1">
      <alignment horizontal="center" wrapText="1"/>
    </xf>
    <xf numFmtId="4" fontId="15" fillId="0" borderId="3" xfId="5" applyNumberFormat="1" applyFont="1" applyFill="1" applyBorder="1" applyAlignment="1">
      <alignment wrapText="1"/>
    </xf>
    <xf numFmtId="3" fontId="14" fillId="0" borderId="3" xfId="5" applyNumberFormat="1" applyFont="1" applyFill="1" applyBorder="1" applyAlignment="1">
      <alignment horizontal="center" wrapText="1"/>
    </xf>
    <xf numFmtId="3" fontId="15" fillId="0" borderId="0" xfId="5" applyNumberFormat="1" applyFont="1" applyFill="1" applyBorder="1" applyAlignment="1">
      <alignment horizontal="center" wrapText="1"/>
    </xf>
    <xf numFmtId="4" fontId="15" fillId="0" borderId="0" xfId="5" applyNumberFormat="1" applyFont="1" applyFill="1" applyBorder="1" applyAlignment="1">
      <alignment wrapText="1"/>
    </xf>
    <xf numFmtId="3" fontId="14" fillId="0" borderId="0" xfId="5" applyNumberFormat="1" applyFont="1" applyFill="1" applyBorder="1" applyAlignment="1">
      <alignment horizontal="center" wrapText="1"/>
    </xf>
    <xf numFmtId="0" fontId="15" fillId="0" borderId="0" xfId="5" applyNumberFormat="1" applyFont="1" applyFill="1" applyBorder="1" applyAlignment="1">
      <alignment wrapText="1"/>
    </xf>
    <xf numFmtId="4" fontId="15" fillId="0" borderId="3" xfId="5" applyNumberFormat="1" applyFont="1" applyFill="1" applyBorder="1" applyAlignment="1">
      <alignment vertical="center" wrapText="1"/>
    </xf>
    <xf numFmtId="0" fontId="15" fillId="0" borderId="3" xfId="5" applyNumberFormat="1" applyFont="1" applyFill="1" applyBorder="1" applyAlignment="1">
      <alignment wrapText="1"/>
    </xf>
    <xf numFmtId="4" fontId="15" fillId="0" borderId="3" xfId="5" applyNumberFormat="1" applyFont="1" applyFill="1" applyBorder="1" applyAlignment="1">
      <alignment horizontal="center" wrapText="1"/>
    </xf>
    <xf numFmtId="4" fontId="15" fillId="0" borderId="0" xfId="5" applyNumberFormat="1" applyFont="1" applyFill="1" applyBorder="1" applyAlignment="1">
      <alignment vertical="center" wrapText="1"/>
    </xf>
    <xf numFmtId="3" fontId="14" fillId="0" borderId="5" xfId="5" applyNumberFormat="1" applyFont="1" applyFill="1" applyBorder="1" applyAlignment="1">
      <alignment horizontal="center" wrapText="1"/>
    </xf>
    <xf numFmtId="4" fontId="15" fillId="0" borderId="5" xfId="5" applyNumberFormat="1" applyFont="1" applyFill="1" applyBorder="1" applyAlignment="1">
      <alignment wrapText="1"/>
    </xf>
    <xf numFmtId="0" fontId="15" fillId="0" borderId="0" xfId="6" applyFont="1"/>
    <xf numFmtId="0" fontId="15" fillId="0" borderId="0" xfId="5" applyFont="1" applyAlignment="1">
      <alignment horizontal="center" wrapText="1"/>
    </xf>
    <xf numFmtId="0" fontId="15" fillId="0" borderId="0" xfId="5" applyFont="1" applyAlignment="1">
      <alignment horizontal="left"/>
    </xf>
    <xf numFmtId="0" fontId="15" fillId="0" borderId="0" xfId="5" applyFont="1" applyAlignment="1">
      <alignment wrapText="1"/>
    </xf>
    <xf numFmtId="0" fontId="15" fillId="0" borderId="0" xfId="5" applyFont="1"/>
    <xf numFmtId="0" fontId="15" fillId="0" borderId="3" xfId="7" applyFont="1" applyBorder="1" applyAlignment="1">
      <alignment horizontal="center" vertical="top" wrapText="1"/>
    </xf>
    <xf numFmtId="0" fontId="15" fillId="0" borderId="3" xfId="7" applyFont="1" applyBorder="1" applyAlignment="1">
      <alignment wrapText="1"/>
    </xf>
    <xf numFmtId="0" fontId="15" fillId="0" borderId="3" xfId="7" applyFont="1" applyBorder="1" applyAlignment="1">
      <alignment horizontal="center" vertical="center" wrapText="1"/>
    </xf>
    <xf numFmtId="170" fontId="15" fillId="0" borderId="3" xfId="7" applyNumberFormat="1" applyFont="1" applyBorder="1" applyAlignment="1">
      <alignment horizontal="center" wrapText="1"/>
    </xf>
    <xf numFmtId="4" fontId="15" fillId="0" borderId="3" xfId="5" applyNumberFormat="1" applyFont="1" applyBorder="1" applyAlignment="1">
      <alignment wrapText="1"/>
    </xf>
    <xf numFmtId="4" fontId="15" fillId="0" borderId="3" xfId="7" applyNumberFormat="1" applyFont="1" applyBorder="1" applyAlignment="1">
      <alignment horizontal="right" vertical="center" wrapText="1"/>
    </xf>
    <xf numFmtId="0" fontId="15" fillId="0" borderId="0" xfId="7" applyFont="1"/>
    <xf numFmtId="0" fontId="11" fillId="0" borderId="3" xfId="7" applyFont="1" applyBorder="1" applyAlignment="1">
      <alignment horizontal="center" vertical="center" wrapText="1"/>
    </xf>
    <xf numFmtId="4" fontId="15" fillId="0" borderId="3" xfId="7" applyNumberFormat="1" applyFont="1" applyBorder="1" applyAlignment="1">
      <alignment horizontal="center" wrapText="1"/>
    </xf>
    <xf numFmtId="3" fontId="15" fillId="0" borderId="3" xfId="7" applyNumberFormat="1" applyFont="1" applyBorder="1" applyAlignment="1">
      <alignment horizontal="center" wrapText="1"/>
    </xf>
    <xf numFmtId="0" fontId="15" fillId="0" borderId="3" xfId="7" applyFont="1" applyFill="1" applyBorder="1" applyAlignment="1">
      <alignment horizontal="center" wrapText="1"/>
    </xf>
    <xf numFmtId="4" fontId="15" fillId="0" borderId="3" xfId="7" applyNumberFormat="1" applyFont="1" applyBorder="1" applyAlignment="1">
      <alignment horizontal="right" wrapText="1"/>
    </xf>
    <xf numFmtId="0" fontId="11" fillId="0" borderId="3" xfId="7" applyFont="1" applyBorder="1" applyAlignment="1">
      <alignment wrapText="1"/>
    </xf>
    <xf numFmtId="4" fontId="15" fillId="0" borderId="0" xfId="8" applyNumberFormat="1" applyFont="1"/>
    <xf numFmtId="0" fontId="15" fillId="0" borderId="3" xfId="7" applyFont="1" applyBorder="1" applyAlignment="1">
      <alignment horizontal="center" wrapText="1"/>
    </xf>
    <xf numFmtId="0" fontId="15" fillId="0" borderId="3" xfId="7" applyFont="1" applyBorder="1" applyAlignment="1">
      <alignment vertical="center" wrapText="1"/>
    </xf>
    <xf numFmtId="3" fontId="15" fillId="0" borderId="3" xfId="7" applyNumberFormat="1" applyFont="1" applyBorder="1" applyAlignment="1">
      <alignment horizontal="center" vertical="center" wrapText="1"/>
    </xf>
    <xf numFmtId="0" fontId="15" fillId="0" borderId="0" xfId="7" applyFont="1" applyAlignment="1">
      <alignment vertical="center"/>
    </xf>
    <xf numFmtId="4" fontId="15" fillId="0" borderId="3" xfId="8" applyNumberFormat="1" applyFont="1" applyBorder="1"/>
    <xf numFmtId="0" fontId="16" fillId="0" borderId="0" xfId="5" applyFont="1"/>
    <xf numFmtId="0" fontId="15" fillId="0" borderId="0" xfId="7" applyFont="1" applyAlignment="1">
      <alignment horizontal="center" vertical="center" wrapText="1"/>
    </xf>
    <xf numFmtId="0" fontId="15" fillId="0" borderId="3" xfId="7" applyFont="1" applyFill="1" applyBorder="1" applyAlignment="1">
      <alignment horizontal="left" vertical="top" wrapText="1"/>
    </xf>
    <xf numFmtId="3" fontId="15" fillId="0" borderId="3" xfId="7" applyNumberFormat="1" applyFont="1" applyFill="1" applyBorder="1" applyAlignment="1">
      <alignment horizontal="center" wrapText="1"/>
    </xf>
    <xf numFmtId="4" fontId="15" fillId="0" borderId="3" xfId="9" applyNumberFormat="1" applyFont="1" applyFill="1" applyBorder="1" applyAlignment="1">
      <alignment horizontal="right" wrapText="1"/>
    </xf>
    <xf numFmtId="49" fontId="15" fillId="0" borderId="3" xfId="8" applyNumberFormat="1" applyFont="1" applyFill="1" applyBorder="1" applyAlignment="1">
      <alignment horizontal="left" vertical="center" wrapText="1" indent="1"/>
    </xf>
    <xf numFmtId="0" fontId="15" fillId="0" borderId="7" xfId="7" applyFont="1" applyFill="1" applyBorder="1" applyAlignment="1">
      <alignment horizontal="center" vertical="top" wrapText="1"/>
    </xf>
    <xf numFmtId="171" fontId="15" fillId="0" borderId="3" xfId="7" applyNumberFormat="1" applyFont="1" applyFill="1" applyBorder="1" applyAlignment="1">
      <alignment horizontal="center" wrapText="1"/>
    </xf>
    <xf numFmtId="0" fontId="15" fillId="0" borderId="3" xfId="7" applyFont="1" applyFill="1" applyBorder="1" applyAlignment="1">
      <alignment horizontal="center" vertical="top" wrapText="1"/>
    </xf>
    <xf numFmtId="0" fontId="15" fillId="0" borderId="0" xfId="6" applyFont="1" applyAlignment="1">
      <alignment horizontal="centerContinuous" wrapText="1"/>
    </xf>
    <xf numFmtId="0" fontId="15" fillId="0" borderId="0" xfId="6" applyFont="1" applyAlignment="1">
      <alignment horizontal="center" wrapText="1"/>
    </xf>
    <xf numFmtId="0" fontId="15" fillId="0" borderId="0" xfId="5" applyFont="1" applyBorder="1" applyAlignment="1">
      <alignment wrapText="1"/>
    </xf>
    <xf numFmtId="0" fontId="15" fillId="0" borderId="0" xfId="5" applyFont="1" applyFill="1" applyBorder="1" applyAlignment="1">
      <alignment horizontal="center" vertical="center" wrapText="1"/>
    </xf>
    <xf numFmtId="4" fontId="15" fillId="0" borderId="0" xfId="5" applyNumberFormat="1" applyFont="1" applyFill="1" applyBorder="1" applyAlignment="1">
      <alignment horizontal="center" wrapText="1"/>
    </xf>
    <xf numFmtId="0" fontId="15" fillId="0" borderId="3" xfId="5" applyFont="1" applyFill="1" applyBorder="1" applyAlignment="1">
      <alignment horizontal="center" wrapText="1"/>
    </xf>
    <xf numFmtId="0" fontId="15" fillId="0" borderId="0" xfId="5" applyFont="1" applyFill="1" applyBorder="1" applyAlignment="1">
      <alignment vertical="center" wrapText="1"/>
    </xf>
    <xf numFmtId="0" fontId="15" fillId="0" borderId="3" xfId="5" applyFont="1" applyFill="1" applyBorder="1" applyAlignment="1">
      <alignment vertical="center" wrapText="1"/>
    </xf>
    <xf numFmtId="0" fontId="15" fillId="0" borderId="3" xfId="5" applyFont="1" applyFill="1" applyBorder="1" applyAlignment="1">
      <alignment horizontal="center" vertical="center" wrapText="1"/>
    </xf>
    <xf numFmtId="1" fontId="15" fillId="0" borderId="0" xfId="5" applyNumberFormat="1" applyFont="1" applyFill="1" applyBorder="1" applyAlignment="1">
      <alignment horizontal="right" vertical="center" wrapText="1"/>
    </xf>
    <xf numFmtId="0" fontId="15" fillId="0" borderId="0" xfId="5" applyFont="1" applyFill="1" applyBorder="1" applyAlignment="1">
      <alignment wrapText="1"/>
    </xf>
    <xf numFmtId="3" fontId="15" fillId="0" borderId="0" xfId="5" applyNumberFormat="1" applyFont="1" applyFill="1" applyBorder="1" applyAlignment="1">
      <alignment horizontal="center" vertical="center" wrapText="1"/>
    </xf>
    <xf numFmtId="0" fontId="15" fillId="0" borderId="0" xfId="5" applyNumberFormat="1" applyFont="1" applyFill="1" applyBorder="1" applyAlignment="1">
      <alignment vertical="center" wrapText="1"/>
    </xf>
    <xf numFmtId="0" fontId="15" fillId="0" borderId="8" xfId="5" applyFont="1" applyFill="1" applyBorder="1" applyAlignment="1">
      <alignment horizontal="center" vertical="center" wrapText="1"/>
    </xf>
    <xf numFmtId="0" fontId="15" fillId="0" borderId="5" xfId="5" applyFont="1" applyFill="1" applyBorder="1" applyAlignment="1">
      <alignment vertical="center" wrapText="1"/>
    </xf>
    <xf numFmtId="0" fontId="15" fillId="0" borderId="5" xfId="5" applyFont="1" applyFill="1" applyBorder="1" applyAlignment="1">
      <alignment horizontal="center" vertical="center" wrapText="1"/>
    </xf>
    <xf numFmtId="0" fontId="15" fillId="0" borderId="0" xfId="8" applyFont="1"/>
    <xf numFmtId="0" fontId="15" fillId="0" borderId="8" xfId="8" applyFont="1" applyBorder="1"/>
    <xf numFmtId="0" fontId="15" fillId="0" borderId="3" xfId="8" applyFont="1" applyBorder="1" applyAlignment="1">
      <alignment horizontal="left"/>
    </xf>
    <xf numFmtId="0" fontId="15" fillId="0" borderId="3" xfId="3" applyFont="1" applyBorder="1" applyAlignment="1">
      <alignment horizontal="center" vertical="center" wrapText="1"/>
    </xf>
    <xf numFmtId="0" fontId="15" fillId="0" borderId="3" xfId="7"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wrapText="1"/>
    </xf>
    <xf numFmtId="0" fontId="11" fillId="0" borderId="3" xfId="0" applyFont="1" applyBorder="1" applyAlignment="1">
      <alignment horizontal="center" vertical="center"/>
    </xf>
    <xf numFmtId="4" fontId="11" fillId="0" borderId="3" xfId="0" applyNumberFormat="1" applyFont="1" applyBorder="1"/>
    <xf numFmtId="0" fontId="11" fillId="0" borderId="3" xfId="0" applyFont="1" applyBorder="1"/>
    <xf numFmtId="0" fontId="11" fillId="0" borderId="3" xfId="0" applyFont="1" applyBorder="1" applyAlignment="1">
      <alignment vertical="center" wrapText="1"/>
    </xf>
    <xf numFmtId="0" fontId="11" fillId="0" borderId="3" xfId="0" applyFont="1" applyBorder="1" applyAlignment="1">
      <alignment horizontal="center"/>
    </xf>
    <xf numFmtId="0" fontId="15" fillId="0" borderId="3" xfId="0" applyFont="1" applyBorder="1" applyAlignment="1">
      <alignment horizontal="center"/>
    </xf>
    <xf numFmtId="0" fontId="11" fillId="0" borderId="3" xfId="0" applyFont="1" applyBorder="1" applyAlignment="1">
      <alignment horizontal="left" wrapText="1"/>
    </xf>
    <xf numFmtId="0" fontId="11" fillId="0" borderId="0" xfId="0" applyFont="1" applyAlignment="1">
      <alignment horizontal="center"/>
    </xf>
    <xf numFmtId="0" fontId="11" fillId="0" borderId="3" xfId="0" applyFont="1" applyBorder="1" applyAlignment="1">
      <alignment horizontal="left" vertical="top" wrapText="1"/>
    </xf>
    <xf numFmtId="0" fontId="11" fillId="0" borderId="6" xfId="0" applyFont="1" applyFill="1" applyBorder="1" applyAlignment="1">
      <alignment wrapText="1"/>
    </xf>
    <xf numFmtId="0" fontId="15" fillId="0" borderId="1" xfId="1" applyFont="1" applyFill="1" applyBorder="1" applyAlignment="1">
      <alignment horizontal="justify" vertical="top"/>
    </xf>
    <xf numFmtId="0" fontId="15" fillId="0" borderId="1" xfId="1" applyFont="1" applyFill="1" applyBorder="1" applyAlignment="1">
      <alignment horizontal="left" vertical="top"/>
    </xf>
    <xf numFmtId="4" fontId="15" fillId="0" borderId="1" xfId="1" applyNumberFormat="1" applyFont="1" applyFill="1" applyBorder="1" applyAlignment="1">
      <alignment horizontal="center" vertical="top"/>
    </xf>
    <xf numFmtId="4" fontId="15" fillId="0" borderId="1" xfId="2" applyNumberFormat="1" applyFont="1" applyFill="1" applyBorder="1" applyAlignment="1" applyProtection="1">
      <alignment horizontal="center" vertical="top" wrapText="1"/>
    </xf>
    <xf numFmtId="4" fontId="15" fillId="0" borderId="1" xfId="1" applyNumberFormat="1" applyFont="1" applyFill="1" applyBorder="1" applyAlignment="1">
      <alignment horizontal="center" vertical="top" wrapText="1"/>
    </xf>
    <xf numFmtId="0" fontId="15" fillId="0" borderId="0" xfId="1" applyFont="1" applyFill="1" applyBorder="1" applyAlignment="1">
      <alignment horizontal="justify" vertical="top"/>
    </xf>
    <xf numFmtId="0" fontId="15" fillId="0" borderId="0" xfId="1" applyFont="1" applyFill="1" applyBorder="1" applyAlignment="1">
      <alignment horizontal="left" vertical="top"/>
    </xf>
    <xf numFmtId="0" fontId="15" fillId="0" borderId="0" xfId="1" applyFont="1" applyFill="1" applyBorder="1" applyAlignment="1">
      <alignment horizontal="center" vertical="top"/>
    </xf>
    <xf numFmtId="4" fontId="15" fillId="0" borderId="0" xfId="1" applyNumberFormat="1" applyFont="1" applyFill="1" applyBorder="1" applyAlignment="1">
      <alignment horizontal="right" vertical="top"/>
    </xf>
    <xf numFmtId="4" fontId="15" fillId="0" borderId="0" xfId="2" applyNumberFormat="1" applyFont="1" applyFill="1" applyBorder="1" applyAlignment="1" applyProtection="1">
      <alignment horizontal="right" vertical="top" wrapText="1"/>
    </xf>
    <xf numFmtId="4" fontId="15" fillId="0" borderId="0" xfId="1" applyNumberFormat="1" applyFont="1" applyFill="1" applyBorder="1" applyAlignment="1">
      <alignment horizontal="right" vertical="top" wrapText="1"/>
    </xf>
    <xf numFmtId="167" fontId="15" fillId="0" borderId="0" xfId="1" applyNumberFormat="1" applyFont="1" applyFill="1" applyBorder="1" applyAlignment="1">
      <alignment horizontal="justify" vertical="top"/>
    </xf>
    <xf numFmtId="0" fontId="15" fillId="0" borderId="1" xfId="1" applyFont="1" applyFill="1" applyBorder="1" applyAlignment="1">
      <alignment horizontal="left" vertical="top" wrapText="1"/>
    </xf>
    <xf numFmtId="0" fontId="15" fillId="0" borderId="0" xfId="1" applyFont="1" applyFill="1" applyBorder="1" applyAlignment="1">
      <alignment horizontal="justify"/>
    </xf>
    <xf numFmtId="4" fontId="15" fillId="0" borderId="0" xfId="2" applyNumberFormat="1" applyFont="1" applyFill="1" applyBorder="1" applyAlignment="1" applyProtection="1">
      <alignment horizontal="right"/>
    </xf>
    <xf numFmtId="4" fontId="15" fillId="0" borderId="0" xfId="1" applyNumberFormat="1" applyFont="1" applyFill="1" applyBorder="1" applyAlignment="1">
      <alignment horizontal="right"/>
    </xf>
    <xf numFmtId="0" fontId="19" fillId="0" borderId="1" xfId="1" applyFont="1" applyFill="1" applyBorder="1" applyAlignment="1">
      <alignment horizontal="left" vertical="top" wrapText="1"/>
    </xf>
    <xf numFmtId="0" fontId="15" fillId="0" borderId="1" xfId="1" applyFont="1" applyFill="1" applyBorder="1" applyAlignment="1">
      <alignment horizontal="justify"/>
    </xf>
    <xf numFmtId="4" fontId="15" fillId="0" borderId="1" xfId="2" applyNumberFormat="1" applyFont="1" applyFill="1" applyBorder="1" applyAlignment="1" applyProtection="1">
      <alignment horizontal="right"/>
    </xf>
    <xf numFmtId="4" fontId="15" fillId="0" borderId="1" xfId="1" applyNumberFormat="1" applyFont="1" applyFill="1" applyBorder="1" applyAlignment="1">
      <alignment horizontal="right"/>
    </xf>
    <xf numFmtId="0" fontId="19" fillId="0" borderId="2" xfId="1" applyFont="1" applyFill="1" applyBorder="1" applyAlignment="1">
      <alignment horizontal="left" vertical="top" wrapText="1"/>
    </xf>
    <xf numFmtId="3" fontId="15" fillId="0" borderId="1" xfId="2" applyNumberFormat="1" applyFont="1" applyFill="1" applyBorder="1" applyAlignment="1" applyProtection="1">
      <alignment horizontal="right"/>
    </xf>
    <xf numFmtId="0" fontId="19" fillId="0" borderId="0" xfId="1" applyFont="1" applyFill="1" applyBorder="1" applyAlignment="1">
      <alignment horizontal="left" vertical="top" wrapText="1"/>
    </xf>
    <xf numFmtId="167" fontId="19" fillId="0" borderId="1" xfId="1" applyNumberFormat="1" applyFont="1" applyFill="1" applyBorder="1" applyAlignment="1">
      <alignment horizontal="left" vertical="top"/>
    </xf>
    <xf numFmtId="0" fontId="15" fillId="0" borderId="1" xfId="1" applyFont="1" applyFill="1" applyBorder="1" applyAlignment="1">
      <alignment horizontal="justify" wrapText="1"/>
    </xf>
    <xf numFmtId="167" fontId="15" fillId="0" borderId="0" xfId="1" applyNumberFormat="1" applyFont="1" applyFill="1" applyBorder="1" applyAlignment="1">
      <alignment horizontal="left" vertical="top"/>
    </xf>
    <xf numFmtId="0" fontId="15" fillId="0" borderId="0" xfId="1" applyFont="1" applyFill="1" applyBorder="1" applyAlignment="1">
      <alignment horizontal="justify" wrapText="1"/>
    </xf>
    <xf numFmtId="4" fontId="15" fillId="0" borderId="0" xfId="1" applyNumberFormat="1" applyFont="1" applyFill="1" applyBorder="1" applyAlignment="1">
      <alignment horizontal="justify"/>
    </xf>
    <xf numFmtId="0" fontId="15" fillId="0" borderId="1" xfId="1" applyFont="1" applyFill="1" applyBorder="1" applyAlignment="1">
      <alignment horizontal="left" vertical="top" wrapText="1" readingOrder="1"/>
    </xf>
    <xf numFmtId="4" fontId="15" fillId="0" borderId="0" xfId="2" applyNumberFormat="1" applyFont="1" applyFill="1" applyBorder="1" applyAlignment="1" applyProtection="1"/>
    <xf numFmtId="4" fontId="15" fillId="0" borderId="0" xfId="1" applyNumberFormat="1" applyFont="1" applyFill="1" applyBorder="1" applyAlignment="1"/>
    <xf numFmtId="0" fontId="15" fillId="0" borderId="0" xfId="1" applyFont="1" applyFill="1" applyBorder="1" applyAlignment="1">
      <alignment horizontal="left" vertical="top" wrapText="1"/>
    </xf>
    <xf numFmtId="3" fontId="15" fillId="0" borderId="0" xfId="2" applyNumberFormat="1" applyFont="1" applyFill="1" applyBorder="1" applyAlignment="1" applyProtection="1">
      <alignment horizontal="right"/>
    </xf>
    <xf numFmtId="168" fontId="15" fillId="0" borderId="1" xfId="2" applyNumberFormat="1" applyFont="1" applyFill="1" applyBorder="1" applyAlignment="1" applyProtection="1">
      <alignment horizontal="right"/>
    </xf>
    <xf numFmtId="0" fontId="15" fillId="0" borderId="3" xfId="1" applyFont="1" applyFill="1" applyBorder="1" applyAlignment="1">
      <alignment horizontal="left" vertical="top" wrapText="1"/>
    </xf>
    <xf numFmtId="0" fontId="15" fillId="0" borderId="1" xfId="1" applyFont="1" applyFill="1" applyBorder="1" applyAlignment="1">
      <alignment horizontal="right" vertical="top"/>
    </xf>
    <xf numFmtId="166" fontId="15" fillId="0" borderId="1" xfId="2" applyFont="1" applyFill="1" applyBorder="1" applyAlignment="1" applyProtection="1">
      <alignment horizontal="center" vertical="top" wrapText="1"/>
    </xf>
    <xf numFmtId="0" fontId="15" fillId="0" borderId="1" xfId="1" applyFont="1" applyFill="1" applyBorder="1" applyAlignment="1">
      <alignment horizontal="center" vertical="top" wrapText="1"/>
    </xf>
    <xf numFmtId="0" fontId="15" fillId="0" borderId="0" xfId="1" applyFont="1" applyFill="1" applyBorder="1" applyAlignment="1">
      <alignment horizontal="justify" vertical="top" wrapText="1"/>
    </xf>
    <xf numFmtId="166" fontId="15" fillId="0" borderId="0" xfId="2" applyFont="1" applyFill="1" applyBorder="1" applyAlignment="1" applyProtection="1">
      <alignment horizontal="right"/>
    </xf>
    <xf numFmtId="0" fontId="15" fillId="0" borderId="0" xfId="1" applyFont="1" applyFill="1" applyBorder="1" applyAlignment="1">
      <alignment horizontal="right"/>
    </xf>
    <xf numFmtId="0" fontId="15" fillId="0" borderId="1" xfId="1" applyFont="1" applyFill="1" applyBorder="1" applyAlignment="1">
      <alignment horizontal="justify" vertical="top" wrapText="1"/>
    </xf>
    <xf numFmtId="0" fontId="19" fillId="0" borderId="1" xfId="1" applyFont="1" applyFill="1" applyBorder="1" applyAlignment="1">
      <alignment horizontal="justify" vertical="top" wrapText="1"/>
    </xf>
    <xf numFmtId="169" fontId="15" fillId="0" borderId="1" xfId="2" applyNumberFormat="1" applyFont="1" applyFill="1" applyBorder="1" applyAlignment="1" applyProtection="1">
      <alignment horizontal="right"/>
    </xf>
    <xf numFmtId="166" fontId="15" fillId="0" borderId="1" xfId="2" applyFont="1" applyFill="1" applyBorder="1" applyAlignment="1" applyProtection="1">
      <alignment horizontal="right"/>
    </xf>
    <xf numFmtId="0" fontId="19" fillId="0" borderId="0" xfId="1" applyFont="1" applyFill="1" applyBorder="1" applyAlignment="1">
      <alignment horizontal="justify" vertical="top" wrapText="1"/>
    </xf>
    <xf numFmtId="0" fontId="15" fillId="0" borderId="4" xfId="1" applyFont="1" applyFill="1" applyBorder="1" applyAlignment="1">
      <alignment horizontal="justify"/>
    </xf>
    <xf numFmtId="0" fontId="15" fillId="0" borderId="0" xfId="1" applyFont="1" applyFill="1" applyBorder="1" applyAlignment="1">
      <alignment horizontal="right" vertical="top"/>
    </xf>
    <xf numFmtId="0" fontId="15" fillId="0" borderId="0" xfId="1" applyFont="1" applyFill="1" applyBorder="1" applyAlignment="1">
      <alignment horizontal="right" vertical="top" wrapText="1"/>
    </xf>
    <xf numFmtId="166" fontId="15" fillId="0" borderId="0" xfId="2" applyFont="1" applyFill="1" applyBorder="1" applyAlignment="1" applyProtection="1">
      <alignment horizontal="right" vertical="top" wrapText="1"/>
    </xf>
    <xf numFmtId="0" fontId="13" fillId="0" borderId="3" xfId="1" applyFont="1" applyFill="1" applyBorder="1" applyAlignment="1">
      <alignment horizontal="justify" vertical="top"/>
    </xf>
    <xf numFmtId="0" fontId="13" fillId="0" borderId="0" xfId="1" applyFont="1" applyFill="1" applyBorder="1" applyAlignment="1">
      <alignment horizontal="justify"/>
    </xf>
    <xf numFmtId="166" fontId="13" fillId="0" borderId="0" xfId="2" applyFont="1" applyFill="1" applyBorder="1" applyAlignment="1" applyProtection="1">
      <alignment horizontal="right" vertical="top"/>
    </xf>
    <xf numFmtId="4" fontId="13" fillId="0" borderId="1" xfId="1" applyNumberFormat="1" applyFont="1" applyFill="1" applyBorder="1" applyAlignment="1">
      <alignment horizontal="right" vertical="top"/>
    </xf>
    <xf numFmtId="0" fontId="13" fillId="0" borderId="3" xfId="1" applyFont="1" applyFill="1" applyBorder="1" applyAlignment="1">
      <alignment horizontal="justify" vertical="top" wrapText="1"/>
    </xf>
    <xf numFmtId="0" fontId="13" fillId="0" borderId="0" xfId="1" applyFont="1" applyFill="1" applyBorder="1" applyAlignment="1">
      <alignment horizontal="justify" vertical="top"/>
    </xf>
    <xf numFmtId="0" fontId="13" fillId="0" borderId="0" xfId="1" applyFont="1" applyFill="1" applyBorder="1" applyAlignment="1">
      <alignment horizontal="justify" vertical="top" wrapText="1"/>
    </xf>
    <xf numFmtId="4" fontId="13" fillId="0" borderId="0" xfId="1" applyNumberFormat="1" applyFont="1" applyFill="1" applyBorder="1" applyAlignment="1">
      <alignment horizontal="right" vertical="top"/>
    </xf>
    <xf numFmtId="0" fontId="13" fillId="0" borderId="0" xfId="1" applyFont="1" applyFill="1" applyBorder="1" applyAlignment="1">
      <alignment horizontal="right" vertical="top"/>
    </xf>
    <xf numFmtId="49" fontId="11" fillId="0" borderId="0" xfId="0" applyNumberFormat="1" applyFont="1" applyAlignment="1">
      <alignment horizontal="right" vertical="top"/>
    </xf>
    <xf numFmtId="0" fontId="15" fillId="0" borderId="3" xfId="5" applyFont="1" applyBorder="1" applyAlignment="1">
      <alignment horizontal="center" vertical="center" wrapText="1"/>
    </xf>
    <xf numFmtId="0" fontId="16" fillId="0" borderId="0" xfId="5" applyFont="1" applyAlignment="1">
      <alignment vertical="center"/>
    </xf>
    <xf numFmtId="0" fontId="15" fillId="0" borderId="0" xfId="7" applyFont="1" applyBorder="1" applyAlignment="1">
      <alignment horizontal="right" vertical="center" wrapText="1"/>
    </xf>
    <xf numFmtId="4" fontId="15" fillId="0" borderId="0" xfId="7" applyNumberFormat="1" applyFont="1" applyBorder="1" applyAlignment="1">
      <alignment horizontal="right" vertical="center" wrapText="1"/>
    </xf>
    <xf numFmtId="4" fontId="15" fillId="0" borderId="3" xfId="7" applyNumberFormat="1" applyFont="1" applyBorder="1" applyAlignment="1">
      <alignment vertical="center" wrapText="1"/>
    </xf>
    <xf numFmtId="0" fontId="15" fillId="0" borderId="0" xfId="6" applyFont="1" applyAlignment="1">
      <alignment horizontal="left" wrapText="1"/>
    </xf>
    <xf numFmtId="43" fontId="15" fillId="0" borderId="0" xfId="4" applyFont="1" applyAlignment="1">
      <alignment wrapText="1"/>
    </xf>
    <xf numFmtId="0" fontId="15" fillId="0" borderId="0" xfId="6" applyFont="1" applyAlignment="1">
      <alignment wrapText="1"/>
    </xf>
    <xf numFmtId="1" fontId="15" fillId="0" borderId="0" xfId="5"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1" fontId="15" fillId="0" borderId="3" xfId="5" applyNumberFormat="1" applyFont="1" applyFill="1" applyBorder="1" applyAlignment="1">
      <alignment horizontal="right" vertical="center" wrapText="1"/>
    </xf>
    <xf numFmtId="3" fontId="15" fillId="0" borderId="3" xfId="5" applyNumberFormat="1" applyFont="1" applyFill="1" applyBorder="1" applyAlignment="1">
      <alignment horizontal="center" wrapText="1"/>
    </xf>
    <xf numFmtId="0" fontId="15" fillId="0" borderId="3" xfId="5" applyNumberFormat="1" applyFont="1" applyFill="1" applyBorder="1" applyAlignment="1">
      <alignment horizontal="center" wrapText="1"/>
    </xf>
    <xf numFmtId="1" fontId="15" fillId="0" borderId="3" xfId="5" applyNumberFormat="1" applyFont="1" applyFill="1" applyBorder="1" applyAlignment="1">
      <alignment horizontal="center" vertical="center" wrapText="1"/>
    </xf>
    <xf numFmtId="0" fontId="15" fillId="0" borderId="3" xfId="5" applyFont="1" applyFill="1" applyBorder="1" applyAlignment="1">
      <alignment horizontal="left" vertical="center" wrapText="1"/>
    </xf>
    <xf numFmtId="0" fontId="15" fillId="0" borderId="8" xfId="5" applyFont="1" applyFill="1" applyBorder="1" applyAlignment="1">
      <alignment vertical="center" wrapText="1"/>
    </xf>
    <xf numFmtId="1" fontId="15" fillId="0" borderId="0" xfId="5" applyNumberFormat="1" applyFont="1" applyFill="1" applyBorder="1" applyAlignment="1">
      <alignment horizontal="center" vertical="center" wrapText="1"/>
    </xf>
    <xf numFmtId="0" fontId="15" fillId="0" borderId="3" xfId="8" applyFont="1" applyFill="1" applyBorder="1" applyAlignment="1">
      <alignment vertical="center" wrapText="1"/>
    </xf>
    <xf numFmtId="0" fontId="15" fillId="0" borderId="0" xfId="8" applyFont="1" applyAlignment="1">
      <alignment horizontal="center"/>
    </xf>
    <xf numFmtId="0" fontId="15" fillId="0" borderId="8" xfId="8" applyFont="1" applyBorder="1" applyAlignment="1">
      <alignment horizontal="left"/>
    </xf>
    <xf numFmtId="4" fontId="15" fillId="0" borderId="0" xfId="8" applyNumberFormat="1" applyFont="1" applyBorder="1"/>
    <xf numFmtId="0" fontId="15" fillId="0" borderId="11" xfId="8" applyFont="1" applyBorder="1" applyAlignment="1">
      <alignment horizontal="right"/>
    </xf>
    <xf numFmtId="0" fontId="11" fillId="0" borderId="3" xfId="0" applyFont="1" applyBorder="1" applyAlignment="1">
      <alignment horizontal="left" indent="1"/>
    </xf>
    <xf numFmtId="0" fontId="19" fillId="0" borderId="17" xfId="11" applyFont="1" applyBorder="1" applyAlignment="1">
      <alignment vertical="top" wrapText="1"/>
    </xf>
    <xf numFmtId="0" fontId="19" fillId="0" borderId="17" xfId="11" quotePrefix="1" applyFont="1" applyBorder="1" applyAlignment="1">
      <alignment vertical="top" wrapText="1"/>
    </xf>
    <xf numFmtId="0" fontId="11" fillId="0" borderId="3" xfId="0" applyFont="1" applyBorder="1" applyAlignment="1">
      <alignment horizontal="left" wrapText="1" indent="1"/>
    </xf>
    <xf numFmtId="0" fontId="15" fillId="0" borderId="0" xfId="10" applyFont="1"/>
    <xf numFmtId="0" fontId="15" fillId="0" borderId="3" xfId="10" applyFont="1" applyBorder="1" applyAlignment="1">
      <alignment horizontal="center" vertical="center" wrapText="1"/>
    </xf>
    <xf numFmtId="0" fontId="15" fillId="0" borderId="3" xfId="10" applyFont="1" applyBorder="1" applyAlignment="1">
      <alignment horizontal="center" vertical="center"/>
    </xf>
    <xf numFmtId="0" fontId="15" fillId="0" borderId="5" xfId="0" applyFont="1" applyBorder="1" applyAlignment="1">
      <alignment horizontal="center"/>
    </xf>
    <xf numFmtId="4" fontId="11" fillId="0" borderId="5" xfId="0" applyNumberFormat="1" applyFont="1" applyBorder="1"/>
    <xf numFmtId="0" fontId="15" fillId="0" borderId="6" xfId="0" applyFont="1" applyBorder="1" applyAlignment="1">
      <alignment horizontal="center"/>
    </xf>
    <xf numFmtId="4" fontId="11" fillId="0" borderId="6" xfId="0" applyNumberFormat="1" applyFont="1" applyBorder="1"/>
    <xf numFmtId="4" fontId="11" fillId="0" borderId="7" xfId="0" applyNumberFormat="1" applyFont="1" applyBorder="1"/>
    <xf numFmtId="0" fontId="15" fillId="0" borderId="17" xfId="11" applyFont="1" applyBorder="1" applyAlignment="1">
      <alignment vertical="top" wrapText="1"/>
    </xf>
    <xf numFmtId="0" fontId="15" fillId="0" borderId="3" xfId="1" applyFont="1" applyFill="1" applyBorder="1" applyAlignment="1">
      <alignment horizontal="justify" vertical="top" wrapText="1"/>
    </xf>
    <xf numFmtId="0" fontId="15" fillId="0" borderId="3" xfId="1" applyFont="1" applyFill="1" applyBorder="1" applyAlignment="1">
      <alignment horizontal="center" vertical="top" wrapText="1"/>
    </xf>
    <xf numFmtId="49" fontId="12" fillId="0" borderId="3" xfId="0" applyNumberFormat="1" applyFont="1" applyBorder="1" applyAlignment="1">
      <alignment horizontal="right" vertical="top"/>
    </xf>
    <xf numFmtId="0" fontId="12" fillId="0" borderId="3" xfId="0" applyFont="1" applyBorder="1" applyAlignment="1">
      <alignment vertical="top" wrapText="1"/>
    </xf>
    <xf numFmtId="0" fontId="12" fillId="0" borderId="3" xfId="0" applyFont="1" applyBorder="1" applyAlignment="1">
      <alignment wrapText="1"/>
    </xf>
    <xf numFmtId="165" fontId="12" fillId="0" borderId="3" xfId="0" applyNumberFormat="1" applyFont="1" applyBorder="1" applyAlignment="1">
      <alignment wrapText="1"/>
    </xf>
    <xf numFmtId="49" fontId="11" fillId="0" borderId="3" xfId="0" applyNumberFormat="1" applyFont="1" applyBorder="1" applyAlignment="1">
      <alignment horizontal="right" vertical="top"/>
    </xf>
    <xf numFmtId="165" fontId="11" fillId="0" borderId="3" xfId="0" applyNumberFormat="1" applyFont="1" applyBorder="1" applyAlignment="1">
      <alignment wrapText="1"/>
    </xf>
    <xf numFmtId="0" fontId="11" fillId="0" borderId="3" xfId="0" applyFont="1" applyBorder="1" applyAlignment="1">
      <alignment horizontal="right" vertical="top"/>
    </xf>
    <xf numFmtId="0" fontId="11" fillId="0" borderId="3" xfId="0" applyFont="1" applyBorder="1" applyAlignment="1">
      <alignment vertical="top" wrapText="1"/>
    </xf>
    <xf numFmtId="4" fontId="11" fillId="0" borderId="3" xfId="0" applyNumberFormat="1" applyFont="1" applyBorder="1" applyAlignment="1">
      <alignment wrapText="1"/>
    </xf>
    <xf numFmtId="0" fontId="15" fillId="0" borderId="1" xfId="1" applyFont="1" applyFill="1" applyBorder="1" applyAlignment="1" applyProtection="1">
      <alignment horizontal="justify" vertical="top"/>
    </xf>
    <xf numFmtId="0" fontId="15" fillId="0" borderId="1" xfId="1" applyFont="1" applyFill="1" applyBorder="1" applyAlignment="1" applyProtection="1">
      <alignment horizontal="left" vertical="top"/>
    </xf>
    <xf numFmtId="4" fontId="15" fillId="0" borderId="1" xfId="1" applyNumberFormat="1" applyFont="1" applyFill="1" applyBorder="1" applyAlignment="1" applyProtection="1">
      <alignment horizontal="center" vertical="top"/>
    </xf>
    <xf numFmtId="4" fontId="15" fillId="0" borderId="1" xfId="1" applyNumberFormat="1" applyFont="1" applyFill="1" applyBorder="1" applyAlignment="1" applyProtection="1">
      <alignment horizontal="center" vertical="top" wrapText="1"/>
    </xf>
    <xf numFmtId="4" fontId="15" fillId="0" borderId="1" xfId="2" applyNumberFormat="1" applyFont="1" applyFill="1" applyBorder="1" applyAlignment="1" applyProtection="1">
      <alignment horizontal="right"/>
      <protection locked="0"/>
    </xf>
    <xf numFmtId="166" fontId="15" fillId="0" borderId="1" xfId="2" applyFont="1" applyFill="1" applyBorder="1" applyAlignment="1" applyProtection="1">
      <alignment horizontal="right"/>
      <protection locked="0"/>
    </xf>
    <xf numFmtId="0" fontId="15" fillId="0" borderId="1" xfId="1" applyFont="1" applyFill="1" applyBorder="1" applyAlignment="1" applyProtection="1">
      <alignment horizontal="left" vertical="top" wrapText="1"/>
    </xf>
    <xf numFmtId="165" fontId="12" fillId="0" borderId="3" xfId="0" applyNumberFormat="1" applyFont="1" applyBorder="1" applyAlignment="1" applyProtection="1">
      <alignment wrapText="1"/>
      <protection locked="0"/>
    </xf>
    <xf numFmtId="4" fontId="15" fillId="0" borderId="3" xfId="5" applyNumberFormat="1" applyFont="1" applyBorder="1" applyAlignment="1" applyProtection="1">
      <alignment wrapText="1"/>
      <protection locked="0"/>
    </xf>
    <xf numFmtId="4" fontId="15" fillId="0" borderId="0" xfId="8" applyNumberFormat="1" applyFont="1" applyProtection="1">
      <protection locked="0"/>
    </xf>
    <xf numFmtId="4" fontId="15" fillId="0" borderId="3" xfId="5" applyNumberFormat="1" applyFont="1" applyBorder="1" applyAlignment="1" applyProtection="1">
      <alignment horizontal="right" vertical="center"/>
      <protection locked="0"/>
    </xf>
    <xf numFmtId="4" fontId="15" fillId="0" borderId="3" xfId="5" applyNumberFormat="1" applyFont="1" applyBorder="1" applyAlignment="1" applyProtection="1">
      <alignment horizontal="right"/>
      <protection locked="0"/>
    </xf>
    <xf numFmtId="4" fontId="15" fillId="0" borderId="3" xfId="8" applyNumberFormat="1" applyFont="1" applyBorder="1" applyProtection="1">
      <protection locked="0"/>
    </xf>
    <xf numFmtId="0" fontId="15" fillId="0" borderId="3" xfId="7" applyFont="1" applyBorder="1" applyProtection="1">
      <protection locked="0"/>
    </xf>
    <xf numFmtId="4" fontId="15" fillId="0" borderId="3" xfId="7" applyNumberFormat="1" applyFont="1" applyBorder="1" applyAlignment="1" applyProtection="1">
      <alignment horizontal="right" vertical="center" wrapText="1"/>
      <protection locked="0"/>
    </xf>
    <xf numFmtId="0" fontId="15" fillId="0" borderId="0" xfId="7" applyFont="1" applyProtection="1">
      <protection locked="0"/>
    </xf>
    <xf numFmtId="4" fontId="15" fillId="0" borderId="3" xfId="9" applyNumberFormat="1" applyFont="1" applyFill="1" applyBorder="1" applyAlignment="1" applyProtection="1">
      <alignment horizontal="right" wrapText="1"/>
      <protection locked="0"/>
    </xf>
    <xf numFmtId="4" fontId="15" fillId="0" borderId="3" xfId="5" applyNumberFormat="1" applyFont="1" applyFill="1" applyBorder="1" applyAlignment="1" applyProtection="1">
      <alignment wrapText="1"/>
      <protection locked="0"/>
    </xf>
    <xf numFmtId="4" fontId="15" fillId="0" borderId="3" xfId="5" applyNumberFormat="1" applyFont="1" applyFill="1" applyBorder="1" applyAlignment="1" applyProtection="1">
      <alignment vertical="center" wrapText="1"/>
      <protection locked="0"/>
    </xf>
    <xf numFmtId="4" fontId="15" fillId="0" borderId="5" xfId="5" applyNumberFormat="1" applyFont="1" applyFill="1" applyBorder="1" applyAlignment="1" applyProtection="1">
      <alignment vertical="center" wrapText="1"/>
      <protection locked="0"/>
    </xf>
    <xf numFmtId="0" fontId="11" fillId="0" borderId="0" xfId="0" applyFont="1" applyProtection="1">
      <protection locked="0"/>
    </xf>
    <xf numFmtId="0" fontId="11" fillId="0" borderId="3" xfId="0" applyFont="1" applyBorder="1" applyProtection="1">
      <protection locked="0"/>
    </xf>
    <xf numFmtId="4" fontId="11" fillId="0" borderId="3" xfId="0" applyNumberFormat="1" applyFont="1" applyBorder="1" applyProtection="1">
      <protection locked="0"/>
    </xf>
    <xf numFmtId="4" fontId="11" fillId="0" borderId="7" xfId="0" applyNumberFormat="1" applyFont="1" applyBorder="1" applyProtection="1">
      <protection locked="0"/>
    </xf>
    <xf numFmtId="0" fontId="11" fillId="0" borderId="3" xfId="0" applyFont="1" applyBorder="1" applyAlignment="1">
      <alignment wrapText="1"/>
    </xf>
    <xf numFmtId="0" fontId="15" fillId="0" borderId="1" xfId="1" applyFont="1" applyFill="1" applyBorder="1" applyAlignment="1" applyProtection="1">
      <alignment horizontal="center" vertical="top" wrapText="1"/>
    </xf>
    <xf numFmtId="4" fontId="15" fillId="0" borderId="3" xfId="1" applyNumberFormat="1" applyFont="1" applyFill="1" applyBorder="1" applyAlignment="1" applyProtection="1">
      <alignment horizontal="center" vertical="top" wrapText="1"/>
    </xf>
    <xf numFmtId="4" fontId="15" fillId="0" borderId="3" xfId="2" applyNumberFormat="1" applyFont="1" applyFill="1" applyBorder="1" applyAlignment="1" applyProtection="1">
      <alignment horizontal="center" vertical="top" wrapText="1"/>
    </xf>
    <xf numFmtId="0" fontId="15" fillId="0" borderId="0" xfId="1" applyFont="1" applyFill="1" applyBorder="1" applyAlignment="1">
      <alignment horizontal="center" vertical="top"/>
    </xf>
    <xf numFmtId="0" fontId="0" fillId="0" borderId="0" xfId="0" applyBorder="1" applyAlignment="1">
      <alignment horizontal="center" vertical="top"/>
    </xf>
    <xf numFmtId="0" fontId="11" fillId="0" borderId="3" xfId="0" applyFont="1" applyBorder="1" applyAlignment="1">
      <alignment wrapText="1"/>
    </xf>
    <xf numFmtId="0" fontId="11" fillId="0" borderId="0" xfId="0" applyFont="1" applyAlignment="1">
      <alignment wrapText="1"/>
    </xf>
    <xf numFmtId="0" fontId="12" fillId="0" borderId="0" xfId="0" applyFont="1" applyAlignment="1">
      <alignment horizontal="justify" vertical="top" wrapText="1" shrinkToFit="1"/>
    </xf>
    <xf numFmtId="0" fontId="11" fillId="0" borderId="3" xfId="0" applyFont="1" applyBorder="1" applyAlignment="1" applyProtection="1">
      <alignment wrapText="1"/>
      <protection locked="0"/>
    </xf>
    <xf numFmtId="0" fontId="12" fillId="0" borderId="3" xfId="0" applyFont="1" applyBorder="1" applyAlignment="1">
      <alignment horizontal="justify" vertical="top" wrapText="1" shrinkToFit="1"/>
    </xf>
    <xf numFmtId="0" fontId="15" fillId="0" borderId="5" xfId="7" applyFont="1" applyFill="1" applyBorder="1" applyAlignment="1">
      <alignment horizontal="center" vertical="top" wrapText="1"/>
    </xf>
    <xf numFmtId="0" fontId="15" fillId="0" borderId="6" xfId="7" applyFont="1" applyFill="1" applyBorder="1" applyAlignment="1">
      <alignment horizontal="center" vertical="top" wrapText="1"/>
    </xf>
    <xf numFmtId="0" fontId="15" fillId="0" borderId="7" xfId="7" applyFont="1" applyFill="1" applyBorder="1" applyAlignment="1">
      <alignment horizontal="center" vertical="top" wrapText="1"/>
    </xf>
    <xf numFmtId="0" fontId="15" fillId="0" borderId="0" xfId="6" applyFont="1" applyAlignment="1">
      <alignment horizontal="center" wrapText="1"/>
    </xf>
    <xf numFmtId="0" fontId="15" fillId="0" borderId="0" xfId="5" applyFont="1" applyAlignment="1">
      <alignment horizontal="center" wrapText="1"/>
    </xf>
    <xf numFmtId="0" fontId="15" fillId="0" borderId="0" xfId="5" applyFont="1" applyAlignment="1">
      <alignment horizontal="left" wrapText="1"/>
    </xf>
    <xf numFmtId="0" fontId="15" fillId="0" borderId="3" xfId="7" applyFont="1" applyBorder="1" applyAlignment="1">
      <alignment horizontal="right" vertical="center" wrapText="1"/>
    </xf>
    <xf numFmtId="0" fontId="15" fillId="0" borderId="0" xfId="5" applyFont="1" applyFill="1" applyBorder="1" applyAlignment="1">
      <alignment horizontal="left" vertical="center" wrapText="1"/>
    </xf>
    <xf numFmtId="0" fontId="15" fillId="0" borderId="0" xfId="6" applyFont="1" applyAlignment="1">
      <alignment horizontal="left" wrapText="1"/>
    </xf>
    <xf numFmtId="1" fontId="15" fillId="0" borderId="0" xfId="5" applyNumberFormat="1" applyFont="1" applyFill="1" applyBorder="1" applyAlignment="1">
      <alignment horizontal="left" vertical="center" wrapText="1"/>
    </xf>
    <xf numFmtId="1" fontId="15" fillId="0" borderId="5" xfId="5" applyNumberFormat="1" applyFont="1" applyFill="1" applyBorder="1" applyAlignment="1">
      <alignment horizontal="center" vertical="center" wrapText="1"/>
    </xf>
    <xf numFmtId="1" fontId="15" fillId="0" borderId="7" xfId="5" applyNumberFormat="1" applyFont="1" applyFill="1" applyBorder="1" applyAlignment="1">
      <alignment horizontal="center" vertical="center" wrapText="1"/>
    </xf>
    <xf numFmtId="1" fontId="15" fillId="0" borderId="3" xfId="5" applyNumberFormat="1" applyFont="1" applyFill="1" applyBorder="1" applyAlignment="1">
      <alignment horizontal="center" vertical="center" wrapText="1"/>
    </xf>
    <xf numFmtId="0" fontId="15" fillId="0" borderId="0" xfId="8" applyFont="1" applyAlignment="1">
      <alignment horizontal="center"/>
    </xf>
    <xf numFmtId="0" fontId="11" fillId="0" borderId="0" xfId="0" applyFont="1" applyAlignment="1">
      <alignment horizontal="center"/>
    </xf>
    <xf numFmtId="1" fontId="15" fillId="0" borderId="9" xfId="5" applyNumberFormat="1" applyFont="1" applyFill="1" applyBorder="1" applyAlignment="1">
      <alignment horizontal="center" vertical="center" wrapText="1"/>
    </xf>
    <xf numFmtId="1" fontId="15" fillId="0" borderId="10" xfId="5" applyNumberFormat="1" applyFont="1" applyFill="1" applyBorder="1" applyAlignment="1">
      <alignment horizontal="center" vertical="center" wrapText="1"/>
    </xf>
    <xf numFmtId="0" fontId="15" fillId="0" borderId="3" xfId="5" applyFont="1" applyFill="1" applyBorder="1" applyAlignment="1">
      <alignment horizontal="right" wrapText="1"/>
    </xf>
    <xf numFmtId="1" fontId="15" fillId="0" borderId="6" xfId="5" applyNumberFormat="1" applyFont="1" applyFill="1" applyBorder="1" applyAlignment="1">
      <alignment horizontal="center" vertical="center" wrapText="1"/>
    </xf>
    <xf numFmtId="4" fontId="11" fillId="0" borderId="12" xfId="0" applyNumberFormat="1" applyFont="1" applyBorder="1" applyAlignment="1">
      <alignment horizontal="right"/>
    </xf>
    <xf numFmtId="4" fontId="11" fillId="0" borderId="8" xfId="0" applyNumberFormat="1" applyFont="1" applyBorder="1" applyAlignment="1">
      <alignment horizontal="right"/>
    </xf>
    <xf numFmtId="0" fontId="15" fillId="0" borderId="3" xfId="7" applyFont="1" applyBorder="1" applyAlignment="1">
      <alignment horizontal="center" vertical="center" wrapText="1"/>
    </xf>
    <xf numFmtId="0" fontId="15" fillId="0" borderId="3" xfId="7" applyFont="1" applyBorder="1" applyAlignment="1">
      <alignment horizontal="center" vertical="center"/>
    </xf>
    <xf numFmtId="0" fontId="11" fillId="0" borderId="12" xfId="0" applyFont="1" applyBorder="1" applyAlignment="1">
      <alignment horizontal="right" wrapText="1"/>
    </xf>
    <xf numFmtId="0" fontId="11" fillId="0" borderId="13" xfId="0" applyFont="1" applyBorder="1" applyAlignment="1">
      <alignment horizontal="right" wrapText="1"/>
    </xf>
    <xf numFmtId="0" fontId="11" fillId="0" borderId="8" xfId="0" applyFont="1" applyBorder="1" applyAlignment="1">
      <alignment horizontal="right" wrapText="1"/>
    </xf>
    <xf numFmtId="0" fontId="11" fillId="0" borderId="12" xfId="0" applyFont="1" applyBorder="1" applyAlignment="1">
      <alignment horizontal="left" wrapText="1"/>
    </xf>
    <xf numFmtId="0" fontId="11" fillId="0" borderId="13" xfId="0" applyFont="1" applyBorder="1" applyAlignment="1">
      <alignment horizontal="left" wrapText="1"/>
    </xf>
    <xf numFmtId="0" fontId="11" fillId="0" borderId="8" xfId="0" applyFont="1" applyBorder="1" applyAlignment="1">
      <alignment horizontal="left" wrapText="1"/>
    </xf>
    <xf numFmtId="0" fontId="15" fillId="0" borderId="9" xfId="7" applyFont="1" applyBorder="1" applyAlignment="1">
      <alignment horizontal="center" vertical="center" wrapText="1"/>
    </xf>
    <xf numFmtId="0" fontId="15" fillId="0" borderId="11" xfId="7" applyFont="1" applyBorder="1" applyAlignment="1">
      <alignment horizontal="center" vertical="center" wrapText="1"/>
    </xf>
    <xf numFmtId="0" fontId="15" fillId="0" borderId="16" xfId="7" applyFont="1" applyBorder="1" applyAlignment="1">
      <alignment horizontal="center" vertical="center" wrapText="1"/>
    </xf>
    <xf numFmtId="0" fontId="15" fillId="0" borderId="10" xfId="7" applyFont="1" applyBorder="1" applyAlignment="1">
      <alignment horizontal="center" vertical="center" wrapText="1"/>
    </xf>
    <xf numFmtId="0" fontId="15" fillId="0" borderId="15" xfId="7" applyFont="1" applyBorder="1" applyAlignment="1">
      <alignment horizontal="center" vertical="center" wrapText="1"/>
    </xf>
    <xf numFmtId="0" fontId="15" fillId="0" borderId="14" xfId="7" applyFont="1" applyBorder="1" applyAlignment="1">
      <alignment horizontal="center" vertical="center" wrapText="1"/>
    </xf>
    <xf numFmtId="0" fontId="11" fillId="0" borderId="12" xfId="0" applyFont="1" applyBorder="1" applyAlignment="1">
      <alignment horizontal="right"/>
    </xf>
    <xf numFmtId="0" fontId="11" fillId="0" borderId="13" xfId="0" applyFont="1" applyBorder="1" applyAlignment="1">
      <alignment horizontal="right"/>
    </xf>
    <xf numFmtId="0" fontId="11" fillId="0" borderId="8" xfId="0" applyFont="1" applyBorder="1" applyAlignment="1">
      <alignment horizontal="right"/>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5" fillId="0" borderId="9" xfId="10" applyFont="1" applyBorder="1" applyAlignment="1">
      <alignment horizontal="center" vertical="center" wrapText="1"/>
    </xf>
    <xf numFmtId="0" fontId="15" fillId="0" borderId="11" xfId="10" applyFont="1" applyBorder="1" applyAlignment="1">
      <alignment horizontal="center" vertical="center" wrapText="1"/>
    </xf>
    <xf numFmtId="0" fontId="15" fillId="0" borderId="16" xfId="10" applyFont="1" applyBorder="1" applyAlignment="1">
      <alignment horizontal="center" vertical="center" wrapText="1"/>
    </xf>
    <xf numFmtId="0" fontId="15" fillId="0" borderId="10" xfId="10" applyFont="1" applyBorder="1" applyAlignment="1">
      <alignment horizontal="center" vertical="center" wrapText="1"/>
    </xf>
    <xf numFmtId="0" fontId="15" fillId="0" borderId="15" xfId="10" applyFont="1" applyBorder="1" applyAlignment="1">
      <alignment horizontal="center" vertical="center" wrapText="1"/>
    </xf>
    <xf numFmtId="0" fontId="15" fillId="0" borderId="14" xfId="10" applyFont="1" applyBorder="1" applyAlignment="1">
      <alignment horizontal="center" vertical="center" wrapText="1"/>
    </xf>
    <xf numFmtId="0" fontId="15" fillId="0" borderId="3" xfId="10" applyFont="1" applyBorder="1" applyAlignment="1">
      <alignment horizontal="center" vertical="center" wrapText="1"/>
    </xf>
    <xf numFmtId="0" fontId="15" fillId="0" borderId="3" xfId="10" applyFont="1" applyBorder="1" applyAlignment="1">
      <alignment horizontal="center" vertical="center"/>
    </xf>
    <xf numFmtId="0" fontId="19" fillId="0" borderId="19" xfId="1" applyFont="1" applyFill="1" applyBorder="1" applyAlignment="1">
      <alignment horizontal="left" vertical="top" wrapText="1"/>
    </xf>
    <xf numFmtId="0" fontId="19" fillId="0" borderId="20" xfId="1" applyFont="1" applyFill="1" applyBorder="1" applyAlignment="1">
      <alignment horizontal="left" vertical="top" wrapText="1"/>
    </xf>
    <xf numFmtId="0" fontId="15" fillId="0" borderId="3" xfId="0" applyNumberFormat="1" applyFont="1" applyFill="1" applyBorder="1" applyAlignment="1" applyProtection="1">
      <alignment vertical="top" wrapText="1"/>
    </xf>
    <xf numFmtId="0" fontId="3" fillId="0" borderId="0" xfId="1" applyFont="1" applyAlignment="1" applyProtection="1">
      <alignment horizontal="right" vertical="center"/>
    </xf>
    <xf numFmtId="0" fontId="3" fillId="0" borderId="0" xfId="1" applyFont="1" applyBorder="1" applyAlignment="1" applyProtection="1">
      <alignment horizontal="justify" vertical="center" wrapText="1"/>
    </xf>
    <xf numFmtId="0" fontId="4" fillId="0" borderId="0" xfId="1" applyFont="1" applyAlignment="1" applyProtection="1">
      <alignment horizontal="justify" vertical="center" wrapText="1"/>
    </xf>
    <xf numFmtId="0" fontId="3" fillId="0" borderId="0" xfId="1" applyFont="1" applyAlignment="1" applyProtection="1">
      <alignment horizontal="justify" vertical="center" wrapText="1"/>
    </xf>
    <xf numFmtId="0" fontId="3" fillId="0" borderId="0" xfId="1" applyFont="1" applyAlignment="1" applyProtection="1">
      <alignment horizontal="right" vertical="center" wrapText="1"/>
    </xf>
    <xf numFmtId="0" fontId="3" fillId="0" borderId="0" xfId="1" applyFont="1" applyFill="1" applyAlignment="1" applyProtection="1">
      <alignment horizontal="justify" vertical="top"/>
    </xf>
    <xf numFmtId="49" fontId="12" fillId="0" borderId="0" xfId="0" applyNumberFormat="1" applyFont="1" applyBorder="1" applyAlignment="1">
      <alignment horizontal="right" vertical="top"/>
    </xf>
    <xf numFmtId="0" fontId="12" fillId="0" borderId="0" xfId="0" applyFont="1" applyBorder="1" applyAlignment="1">
      <alignment wrapText="1"/>
    </xf>
    <xf numFmtId="165" fontId="12" fillId="0" borderId="0" xfId="0" applyNumberFormat="1" applyFont="1" applyBorder="1" applyAlignment="1">
      <alignment wrapText="1"/>
    </xf>
    <xf numFmtId="165" fontId="12" fillId="0" borderId="0" xfId="0" applyNumberFormat="1" applyFont="1" applyBorder="1" applyAlignment="1" applyProtection="1">
      <alignment wrapText="1"/>
      <protection locked="0"/>
    </xf>
    <xf numFmtId="0" fontId="12" fillId="0" borderId="5" xfId="0" applyFont="1" applyBorder="1" applyAlignment="1">
      <alignment vertical="top" wrapText="1"/>
    </xf>
    <xf numFmtId="0" fontId="12" fillId="0" borderId="7" xfId="0" applyFont="1" applyBorder="1" applyAlignment="1" applyProtection="1">
      <alignment vertical="top" wrapText="1"/>
      <protection locked="0"/>
    </xf>
    <xf numFmtId="0" fontId="11" fillId="0" borderId="17" xfId="0" applyFont="1" applyBorder="1" applyAlignment="1">
      <alignment horizontal="center" vertical="center"/>
    </xf>
    <xf numFmtId="0" fontId="11" fillId="0" borderId="10" xfId="0" applyFont="1" applyBorder="1" applyAlignment="1">
      <alignment horizontal="center" vertical="center"/>
    </xf>
    <xf numFmtId="0" fontId="15" fillId="0" borderId="14" xfId="0" applyFont="1" applyBorder="1" applyAlignment="1">
      <alignment horizontal="center"/>
    </xf>
    <xf numFmtId="0" fontId="11" fillId="0" borderId="7" xfId="0" applyFont="1" applyBorder="1" applyAlignment="1">
      <alignment wrapText="1"/>
    </xf>
    <xf numFmtId="0" fontId="3" fillId="0" borderId="17" xfId="11" applyFont="1" applyBorder="1" applyAlignment="1" applyProtection="1">
      <alignment vertical="top" wrapText="1"/>
      <protection locked="0"/>
    </xf>
    <xf numFmtId="0" fontId="11" fillId="0" borderId="17" xfId="0" applyFont="1" applyBorder="1" applyAlignment="1" applyProtection="1">
      <alignment wrapText="1"/>
      <protection locked="0"/>
    </xf>
    <xf numFmtId="0" fontId="11" fillId="0" borderId="6" xfId="0" applyFont="1" applyBorder="1" applyAlignment="1" applyProtection="1">
      <alignment wrapText="1"/>
      <protection locked="0"/>
    </xf>
    <xf numFmtId="0" fontId="11" fillId="0" borderId="7" xfId="0" applyFont="1" applyBorder="1" applyAlignment="1" applyProtection="1">
      <alignment wrapText="1"/>
      <protection locked="0"/>
    </xf>
    <xf numFmtId="0" fontId="10" fillId="0" borderId="0" xfId="0" applyFont="1" applyBorder="1"/>
    <xf numFmtId="4" fontId="10" fillId="0" borderId="0" xfId="0" applyNumberFormat="1" applyFont="1" applyBorder="1"/>
    <xf numFmtId="0" fontId="21" fillId="0" borderId="0" xfId="0" applyFont="1" applyAlignment="1">
      <alignment vertical="center"/>
    </xf>
    <xf numFmtId="0" fontId="22" fillId="0" borderId="0" xfId="0" applyFont="1"/>
  </cellXfs>
  <cellStyles count="12">
    <cellStyle name="Comma 2" xfId="2"/>
    <cellStyle name="Comma_mnn" xfId="9"/>
    <cellStyle name="Normal" xfId="0" builtinId="0"/>
    <cellStyle name="Normal 2" xfId="1"/>
    <cellStyle name="Normal 3" xfId="8"/>
    <cellStyle name="Normal 9" xfId="11"/>
    <cellStyle name="Normal_Jav.natječaj za 2002" xfId="6"/>
    <cellStyle name="Normal_mnn" xfId="7"/>
    <cellStyle name="Normal_mnn 2" xfId="10"/>
    <cellStyle name="Normal_ZEMLJANI" xfId="3"/>
    <cellStyle name="Obično_PAG MURVICA " xfId="5"/>
    <cellStyle name="Zarez_PAG MURVICA "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workbookViewId="0">
      <selection activeCell="H4" sqref="H4"/>
    </sheetView>
  </sheetViews>
  <sheetFormatPr defaultRowHeight="12.75"/>
  <cols>
    <col min="1" max="3" width="3" style="1" customWidth="1"/>
    <col min="4" max="4" width="76.140625" style="3" customWidth="1"/>
    <col min="5" max="256" width="9.140625" style="2"/>
    <col min="257" max="259" width="3" style="2" customWidth="1"/>
    <col min="260" max="260" width="76.140625" style="2" customWidth="1"/>
    <col min="261" max="512" width="9.140625" style="2"/>
    <col min="513" max="515" width="3" style="2" customWidth="1"/>
    <col min="516" max="516" width="76.140625" style="2" customWidth="1"/>
    <col min="517" max="768" width="9.140625" style="2"/>
    <col min="769" max="771" width="3" style="2" customWidth="1"/>
    <col min="772" max="772" width="76.140625" style="2" customWidth="1"/>
    <col min="773" max="1024" width="9.140625" style="2"/>
    <col min="1025" max="1027" width="3" style="2" customWidth="1"/>
    <col min="1028" max="1028" width="76.140625" style="2" customWidth="1"/>
    <col min="1029" max="1280" width="9.140625" style="2"/>
    <col min="1281" max="1283" width="3" style="2" customWidth="1"/>
    <col min="1284" max="1284" width="76.140625" style="2" customWidth="1"/>
    <col min="1285" max="1536" width="9.140625" style="2"/>
    <col min="1537" max="1539" width="3" style="2" customWidth="1"/>
    <col min="1540" max="1540" width="76.140625" style="2" customWidth="1"/>
    <col min="1541" max="1792" width="9.140625" style="2"/>
    <col min="1793" max="1795" width="3" style="2" customWidth="1"/>
    <col min="1796" max="1796" width="76.140625" style="2" customWidth="1"/>
    <col min="1797" max="2048" width="9.140625" style="2"/>
    <col min="2049" max="2051" width="3" style="2" customWidth="1"/>
    <col min="2052" max="2052" width="76.140625" style="2" customWidth="1"/>
    <col min="2053" max="2304" width="9.140625" style="2"/>
    <col min="2305" max="2307" width="3" style="2" customWidth="1"/>
    <col min="2308" max="2308" width="76.140625" style="2" customWidth="1"/>
    <col min="2309" max="2560" width="9.140625" style="2"/>
    <col min="2561" max="2563" width="3" style="2" customWidth="1"/>
    <col min="2564" max="2564" width="76.140625" style="2" customWidth="1"/>
    <col min="2565" max="2816" width="9.140625" style="2"/>
    <col min="2817" max="2819" width="3" style="2" customWidth="1"/>
    <col min="2820" max="2820" width="76.140625" style="2" customWidth="1"/>
    <col min="2821" max="3072" width="9.140625" style="2"/>
    <col min="3073" max="3075" width="3" style="2" customWidth="1"/>
    <col min="3076" max="3076" width="76.140625" style="2" customWidth="1"/>
    <col min="3077" max="3328" width="9.140625" style="2"/>
    <col min="3329" max="3331" width="3" style="2" customWidth="1"/>
    <col min="3332" max="3332" width="76.140625" style="2" customWidth="1"/>
    <col min="3333" max="3584" width="9.140625" style="2"/>
    <col min="3585" max="3587" width="3" style="2" customWidth="1"/>
    <col min="3588" max="3588" width="76.140625" style="2" customWidth="1"/>
    <col min="3589" max="3840" width="9.140625" style="2"/>
    <col min="3841" max="3843" width="3" style="2" customWidth="1"/>
    <col min="3844" max="3844" width="76.140625" style="2" customWidth="1"/>
    <col min="3845" max="4096" width="9.140625" style="2"/>
    <col min="4097" max="4099" width="3" style="2" customWidth="1"/>
    <col min="4100" max="4100" width="76.140625" style="2" customWidth="1"/>
    <col min="4101" max="4352" width="9.140625" style="2"/>
    <col min="4353" max="4355" width="3" style="2" customWidth="1"/>
    <col min="4356" max="4356" width="76.140625" style="2" customWidth="1"/>
    <col min="4357" max="4608" width="9.140625" style="2"/>
    <col min="4609" max="4611" width="3" style="2" customWidth="1"/>
    <col min="4612" max="4612" width="76.140625" style="2" customWidth="1"/>
    <col min="4613" max="4864" width="9.140625" style="2"/>
    <col min="4865" max="4867" width="3" style="2" customWidth="1"/>
    <col min="4868" max="4868" width="76.140625" style="2" customWidth="1"/>
    <col min="4869" max="5120" width="9.140625" style="2"/>
    <col min="5121" max="5123" width="3" style="2" customWidth="1"/>
    <col min="5124" max="5124" width="76.140625" style="2" customWidth="1"/>
    <col min="5125" max="5376" width="9.140625" style="2"/>
    <col min="5377" max="5379" width="3" style="2" customWidth="1"/>
    <col min="5380" max="5380" width="76.140625" style="2" customWidth="1"/>
    <col min="5381" max="5632" width="9.140625" style="2"/>
    <col min="5633" max="5635" width="3" style="2" customWidth="1"/>
    <col min="5636" max="5636" width="76.140625" style="2" customWidth="1"/>
    <col min="5637" max="5888" width="9.140625" style="2"/>
    <col min="5889" max="5891" width="3" style="2" customWidth="1"/>
    <col min="5892" max="5892" width="76.140625" style="2" customWidth="1"/>
    <col min="5893" max="6144" width="9.140625" style="2"/>
    <col min="6145" max="6147" width="3" style="2" customWidth="1"/>
    <col min="6148" max="6148" width="76.140625" style="2" customWidth="1"/>
    <col min="6149" max="6400" width="9.140625" style="2"/>
    <col min="6401" max="6403" width="3" style="2" customWidth="1"/>
    <col min="6404" max="6404" width="76.140625" style="2" customWidth="1"/>
    <col min="6405" max="6656" width="9.140625" style="2"/>
    <col min="6657" max="6659" width="3" style="2" customWidth="1"/>
    <col min="6660" max="6660" width="76.140625" style="2" customWidth="1"/>
    <col min="6661" max="6912" width="9.140625" style="2"/>
    <col min="6913" max="6915" width="3" style="2" customWidth="1"/>
    <col min="6916" max="6916" width="76.140625" style="2" customWidth="1"/>
    <col min="6917" max="7168" width="9.140625" style="2"/>
    <col min="7169" max="7171" width="3" style="2" customWidth="1"/>
    <col min="7172" max="7172" width="76.140625" style="2" customWidth="1"/>
    <col min="7173" max="7424" width="9.140625" style="2"/>
    <col min="7425" max="7427" width="3" style="2" customWidth="1"/>
    <col min="7428" max="7428" width="76.140625" style="2" customWidth="1"/>
    <col min="7429" max="7680" width="9.140625" style="2"/>
    <col min="7681" max="7683" width="3" style="2" customWidth="1"/>
    <col min="7684" max="7684" width="76.140625" style="2" customWidth="1"/>
    <col min="7685" max="7936" width="9.140625" style="2"/>
    <col min="7937" max="7939" width="3" style="2" customWidth="1"/>
    <col min="7940" max="7940" width="76.140625" style="2" customWidth="1"/>
    <col min="7941" max="8192" width="9.140625" style="2"/>
    <col min="8193" max="8195" width="3" style="2" customWidth="1"/>
    <col min="8196" max="8196" width="76.140625" style="2" customWidth="1"/>
    <col min="8197" max="8448" width="9.140625" style="2"/>
    <col min="8449" max="8451" width="3" style="2" customWidth="1"/>
    <col min="8452" max="8452" width="76.140625" style="2" customWidth="1"/>
    <col min="8453" max="8704" width="9.140625" style="2"/>
    <col min="8705" max="8707" width="3" style="2" customWidth="1"/>
    <col min="8708" max="8708" width="76.140625" style="2" customWidth="1"/>
    <col min="8709" max="8960" width="9.140625" style="2"/>
    <col min="8961" max="8963" width="3" style="2" customWidth="1"/>
    <col min="8964" max="8964" width="76.140625" style="2" customWidth="1"/>
    <col min="8965" max="9216" width="9.140625" style="2"/>
    <col min="9217" max="9219" width="3" style="2" customWidth="1"/>
    <col min="9220" max="9220" width="76.140625" style="2" customWidth="1"/>
    <col min="9221" max="9472" width="9.140625" style="2"/>
    <col min="9473" max="9475" width="3" style="2" customWidth="1"/>
    <col min="9476" max="9476" width="76.140625" style="2" customWidth="1"/>
    <col min="9477" max="9728" width="9.140625" style="2"/>
    <col min="9729" max="9731" width="3" style="2" customWidth="1"/>
    <col min="9732" max="9732" width="76.140625" style="2" customWidth="1"/>
    <col min="9733" max="9984" width="9.140625" style="2"/>
    <col min="9985" max="9987" width="3" style="2" customWidth="1"/>
    <col min="9988" max="9988" width="76.140625" style="2" customWidth="1"/>
    <col min="9989" max="10240" width="9.140625" style="2"/>
    <col min="10241" max="10243" width="3" style="2" customWidth="1"/>
    <col min="10244" max="10244" width="76.140625" style="2" customWidth="1"/>
    <col min="10245" max="10496" width="9.140625" style="2"/>
    <col min="10497" max="10499" width="3" style="2" customWidth="1"/>
    <col min="10500" max="10500" width="76.140625" style="2" customWidth="1"/>
    <col min="10501" max="10752" width="9.140625" style="2"/>
    <col min="10753" max="10755" width="3" style="2" customWidth="1"/>
    <col min="10756" max="10756" width="76.140625" style="2" customWidth="1"/>
    <col min="10757" max="11008" width="9.140625" style="2"/>
    <col min="11009" max="11011" width="3" style="2" customWidth="1"/>
    <col min="11012" max="11012" width="76.140625" style="2" customWidth="1"/>
    <col min="11013" max="11264" width="9.140625" style="2"/>
    <col min="11265" max="11267" width="3" style="2" customWidth="1"/>
    <col min="11268" max="11268" width="76.140625" style="2" customWidth="1"/>
    <col min="11269" max="11520" width="9.140625" style="2"/>
    <col min="11521" max="11523" width="3" style="2" customWidth="1"/>
    <col min="11524" max="11524" width="76.140625" style="2" customWidth="1"/>
    <col min="11525" max="11776" width="9.140625" style="2"/>
    <col min="11777" max="11779" width="3" style="2" customWidth="1"/>
    <col min="11780" max="11780" width="76.140625" style="2" customWidth="1"/>
    <col min="11781" max="12032" width="9.140625" style="2"/>
    <col min="12033" max="12035" width="3" style="2" customWidth="1"/>
    <col min="12036" max="12036" width="76.140625" style="2" customWidth="1"/>
    <col min="12037" max="12288" width="9.140625" style="2"/>
    <col min="12289" max="12291" width="3" style="2" customWidth="1"/>
    <col min="12292" max="12292" width="76.140625" style="2" customWidth="1"/>
    <col min="12293" max="12544" width="9.140625" style="2"/>
    <col min="12545" max="12547" width="3" style="2" customWidth="1"/>
    <col min="12548" max="12548" width="76.140625" style="2" customWidth="1"/>
    <col min="12549" max="12800" width="9.140625" style="2"/>
    <col min="12801" max="12803" width="3" style="2" customWidth="1"/>
    <col min="12804" max="12804" width="76.140625" style="2" customWidth="1"/>
    <col min="12805" max="13056" width="9.140625" style="2"/>
    <col min="13057" max="13059" width="3" style="2" customWidth="1"/>
    <col min="13060" max="13060" width="76.140625" style="2" customWidth="1"/>
    <col min="13061" max="13312" width="9.140625" style="2"/>
    <col min="13313" max="13315" width="3" style="2" customWidth="1"/>
    <col min="13316" max="13316" width="76.140625" style="2" customWidth="1"/>
    <col min="13317" max="13568" width="9.140625" style="2"/>
    <col min="13569" max="13571" width="3" style="2" customWidth="1"/>
    <col min="13572" max="13572" width="76.140625" style="2" customWidth="1"/>
    <col min="13573" max="13824" width="9.140625" style="2"/>
    <col min="13825" max="13827" width="3" style="2" customWidth="1"/>
    <col min="13828" max="13828" width="76.140625" style="2" customWidth="1"/>
    <col min="13829" max="14080" width="9.140625" style="2"/>
    <col min="14081" max="14083" width="3" style="2" customWidth="1"/>
    <col min="14084" max="14084" width="76.140625" style="2" customWidth="1"/>
    <col min="14085" max="14336" width="9.140625" style="2"/>
    <col min="14337" max="14339" width="3" style="2" customWidth="1"/>
    <col min="14340" max="14340" width="76.140625" style="2" customWidth="1"/>
    <col min="14341" max="14592" width="9.140625" style="2"/>
    <col min="14593" max="14595" width="3" style="2" customWidth="1"/>
    <col min="14596" max="14596" width="76.140625" style="2" customWidth="1"/>
    <col min="14597" max="14848" width="9.140625" style="2"/>
    <col min="14849" max="14851" width="3" style="2" customWidth="1"/>
    <col min="14852" max="14852" width="76.140625" style="2" customWidth="1"/>
    <col min="14853" max="15104" width="9.140625" style="2"/>
    <col min="15105" max="15107" width="3" style="2" customWidth="1"/>
    <col min="15108" max="15108" width="76.140625" style="2" customWidth="1"/>
    <col min="15109" max="15360" width="9.140625" style="2"/>
    <col min="15361" max="15363" width="3" style="2" customWidth="1"/>
    <col min="15364" max="15364" width="76.140625" style="2" customWidth="1"/>
    <col min="15365" max="15616" width="9.140625" style="2"/>
    <col min="15617" max="15619" width="3" style="2" customWidth="1"/>
    <col min="15620" max="15620" width="76.140625" style="2" customWidth="1"/>
    <col min="15621" max="15872" width="9.140625" style="2"/>
    <col min="15873" max="15875" width="3" style="2" customWidth="1"/>
    <col min="15876" max="15876" width="76.140625" style="2" customWidth="1"/>
    <col min="15877" max="16128" width="9.140625" style="2"/>
    <col min="16129" max="16131" width="3" style="2" customWidth="1"/>
    <col min="16132" max="16132" width="76.140625" style="2" customWidth="1"/>
    <col min="16133" max="16384" width="9.140625" style="2"/>
  </cols>
  <sheetData>
    <row r="1" spans="1:4" ht="63.75">
      <c r="A1" s="303"/>
      <c r="B1" s="303"/>
      <c r="C1" s="303"/>
      <c r="D1" s="304" t="s">
        <v>534</v>
      </c>
    </row>
    <row r="2" spans="1:4">
      <c r="A2" s="303"/>
      <c r="B2" s="303"/>
      <c r="C2" s="303"/>
      <c r="D2" s="305" t="s">
        <v>130</v>
      </c>
    </row>
    <row r="3" spans="1:4">
      <c r="A3" s="303"/>
      <c r="B3" s="303"/>
      <c r="C3" s="303"/>
      <c r="D3" s="306"/>
    </row>
    <row r="4" spans="1:4" ht="89.25">
      <c r="A4" s="307"/>
      <c r="B4" s="307"/>
      <c r="C4" s="307"/>
      <c r="D4" s="306" t="s">
        <v>131</v>
      </c>
    </row>
    <row r="5" spans="1:4" ht="38.25">
      <c r="A5" s="303"/>
      <c r="B5" s="303"/>
      <c r="C5" s="303"/>
      <c r="D5" s="306" t="s">
        <v>132</v>
      </c>
    </row>
    <row r="6" spans="1:4" ht="51">
      <c r="A6" s="303"/>
      <c r="B6" s="303"/>
      <c r="C6" s="303"/>
      <c r="D6" s="308" t="s">
        <v>133</v>
      </c>
    </row>
    <row r="7" spans="1:4" ht="51">
      <c r="A7" s="303"/>
      <c r="B7" s="303"/>
      <c r="C7" s="303"/>
      <c r="D7" s="308" t="s">
        <v>134</v>
      </c>
    </row>
    <row r="8" spans="1:4" ht="63.75">
      <c r="A8" s="303"/>
      <c r="B8" s="303"/>
      <c r="C8" s="303"/>
      <c r="D8" s="4" t="s">
        <v>135</v>
      </c>
    </row>
    <row r="9" spans="1:4" ht="63.75">
      <c r="A9" s="303"/>
      <c r="B9" s="303"/>
      <c r="C9" s="303"/>
      <c r="D9" s="308" t="s">
        <v>136</v>
      </c>
    </row>
    <row r="10" spans="1:4" ht="25.5">
      <c r="A10" s="303"/>
      <c r="B10" s="303"/>
      <c r="C10" s="303"/>
      <c r="D10" s="308" t="s">
        <v>137</v>
      </c>
    </row>
    <row r="11" spans="1:4" ht="38.25">
      <c r="A11" s="303"/>
      <c r="B11" s="307"/>
      <c r="C11" s="303"/>
      <c r="D11" s="308" t="s">
        <v>138</v>
      </c>
    </row>
    <row r="12" spans="1:4" ht="38.25">
      <c r="A12" s="303"/>
      <c r="B12" s="303"/>
      <c r="C12" s="303"/>
      <c r="D12" s="308" t="s">
        <v>139</v>
      </c>
    </row>
    <row r="13" spans="1:4" ht="63.75">
      <c r="A13" s="303"/>
      <c r="B13" s="303"/>
      <c r="C13" s="303"/>
      <c r="D13" s="308" t="s">
        <v>140</v>
      </c>
    </row>
    <row r="14" spans="1:4" ht="25.5">
      <c r="A14" s="303"/>
      <c r="B14" s="303"/>
      <c r="C14" s="303"/>
      <c r="D14" s="4" t="s">
        <v>141</v>
      </c>
    </row>
    <row r="15" spans="1:4" ht="51">
      <c r="A15" s="303"/>
      <c r="B15" s="303"/>
      <c r="C15" s="303"/>
      <c r="D15" s="4" t="s">
        <v>142</v>
      </c>
    </row>
    <row r="16" spans="1:4" ht="38.25">
      <c r="A16" s="303"/>
      <c r="B16" s="303"/>
      <c r="C16" s="303"/>
      <c r="D16" s="308" t="s">
        <v>143</v>
      </c>
    </row>
    <row r="17" spans="1:4" ht="25.5">
      <c r="A17" s="303"/>
      <c r="B17" s="303"/>
      <c r="C17" s="303"/>
      <c r="D17" s="308" t="s">
        <v>144</v>
      </c>
    </row>
    <row r="18" spans="1:4" ht="38.25">
      <c r="A18" s="303"/>
      <c r="B18" s="303"/>
      <c r="C18" s="303"/>
      <c r="D18" s="308" t="s">
        <v>145</v>
      </c>
    </row>
    <row r="19" spans="1:4" ht="51">
      <c r="A19" s="303"/>
      <c r="B19" s="303"/>
      <c r="C19" s="303"/>
      <c r="D19" s="308" t="s">
        <v>146</v>
      </c>
    </row>
    <row r="20" spans="1:4" ht="25.5">
      <c r="A20" s="303"/>
      <c r="B20" s="303"/>
      <c r="C20" s="303"/>
      <c r="D20" s="308" t="s">
        <v>147</v>
      </c>
    </row>
    <row r="21" spans="1:4" ht="25.5">
      <c r="A21" s="303"/>
      <c r="B21" s="303"/>
      <c r="C21" s="303"/>
      <c r="D21" s="308" t="s">
        <v>148</v>
      </c>
    </row>
    <row r="22" spans="1:4" ht="25.5">
      <c r="A22" s="303"/>
      <c r="B22" s="303"/>
      <c r="C22" s="303"/>
      <c r="D22" s="308" t="s">
        <v>149</v>
      </c>
    </row>
    <row r="23" spans="1:4" ht="63.75">
      <c r="A23" s="303"/>
      <c r="B23" s="303"/>
      <c r="C23" s="303"/>
      <c r="D23" s="308" t="s">
        <v>150</v>
      </c>
    </row>
    <row r="24" spans="1:4" ht="25.5">
      <c r="A24" s="303"/>
      <c r="B24" s="303"/>
      <c r="C24" s="303"/>
      <c r="D24" s="308" t="s">
        <v>151</v>
      </c>
    </row>
    <row r="25" spans="1:4" ht="38.25">
      <c r="A25" s="303"/>
      <c r="B25" s="303"/>
      <c r="C25" s="303"/>
      <c r="D25" s="308" t="s">
        <v>152</v>
      </c>
    </row>
    <row r="26" spans="1:4" ht="51">
      <c r="A26" s="303"/>
      <c r="B26" s="303"/>
      <c r="C26" s="303"/>
      <c r="D26" s="308" t="s">
        <v>153</v>
      </c>
    </row>
    <row r="27" spans="1:4" ht="51">
      <c r="A27" s="303"/>
      <c r="B27" s="303"/>
      <c r="C27" s="303"/>
      <c r="D27" s="308" t="s">
        <v>154</v>
      </c>
    </row>
    <row r="28" spans="1:4" ht="38.25">
      <c r="A28" s="303"/>
      <c r="B28" s="303"/>
      <c r="C28" s="303"/>
      <c r="D28" s="308" t="s">
        <v>155</v>
      </c>
    </row>
    <row r="29" spans="1:4" ht="25.5">
      <c r="A29" s="303"/>
      <c r="B29" s="303"/>
      <c r="C29" s="303"/>
      <c r="D29" s="308" t="s">
        <v>156</v>
      </c>
    </row>
    <row r="30" spans="1:4" ht="51">
      <c r="A30" s="303"/>
      <c r="B30" s="303"/>
      <c r="C30" s="303"/>
      <c r="D30" s="308" t="s">
        <v>157</v>
      </c>
    </row>
    <row r="31" spans="1:4" ht="25.5">
      <c r="A31" s="303"/>
      <c r="B31" s="303"/>
      <c r="C31" s="303"/>
      <c r="D31" s="4" t="s">
        <v>158</v>
      </c>
    </row>
    <row r="32" spans="1:4" ht="51">
      <c r="A32" s="303"/>
      <c r="B32" s="303"/>
      <c r="C32" s="303"/>
      <c r="D32" s="308" t="s">
        <v>159</v>
      </c>
    </row>
  </sheetData>
  <sheetProtection algorithmName="SHA-512" hashValue="HXPXdVfUBYAwKM2+NpXTul7Ox8Mvs5XhK9VK1Y1797x1sygoHyTtLpMuEUnsH+lusUnBm6vWbk6LmzMKE+iXUw==" saltValue="VHge5UD97GGZsBorhPUqqQ==" spinCount="100000" sheet="1" objects="1" scenarios="1" selectLockedCells="1"/>
  <pageMargins left="0.74791666666666667" right="0.74791666666666667" top="0.98402777777777772" bottom="0.98402777777777772" header="0.51180555555555551" footer="0.51180555555555551"/>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abSelected="1" view="pageBreakPreview" zoomScale="85" zoomScaleNormal="105" zoomScaleSheetLayoutView="85" workbookViewId="0">
      <selection activeCell="E101" sqref="E101"/>
    </sheetView>
  </sheetViews>
  <sheetFormatPr defaultRowHeight="12.75"/>
  <cols>
    <col min="1" max="1" width="6" style="115" customWidth="1"/>
    <col min="2" max="2" width="44.28515625" style="141" customWidth="1"/>
    <col min="3" max="3" width="8" style="123" customWidth="1"/>
    <col min="4" max="4" width="8.85546875" style="124" customWidth="1"/>
    <col min="5" max="5" width="10.42578125" style="124" customWidth="1"/>
    <col min="6" max="6" width="12.5703125" style="125" customWidth="1"/>
    <col min="7" max="8" width="9.140625" style="123"/>
    <col min="9" max="9" width="9.85546875" style="123" customWidth="1"/>
    <col min="10" max="256" width="9.140625" style="123"/>
    <col min="257" max="257" width="6" style="123" customWidth="1"/>
    <col min="258" max="258" width="44.28515625" style="123" customWidth="1"/>
    <col min="259" max="260" width="8.85546875" style="123" customWidth="1"/>
    <col min="261" max="261" width="12.28515625" style="123" customWidth="1"/>
    <col min="262" max="262" width="12.5703125" style="123" customWidth="1"/>
    <col min="263" max="264" width="9.140625" style="123"/>
    <col min="265" max="265" width="9.85546875" style="123" customWidth="1"/>
    <col min="266" max="512" width="9.140625" style="123"/>
    <col min="513" max="513" width="6" style="123" customWidth="1"/>
    <col min="514" max="514" width="44.28515625" style="123" customWidth="1"/>
    <col min="515" max="516" width="8.85546875" style="123" customWidth="1"/>
    <col min="517" max="517" width="12.28515625" style="123" customWidth="1"/>
    <col min="518" max="518" width="12.5703125" style="123" customWidth="1"/>
    <col min="519" max="520" width="9.140625" style="123"/>
    <col min="521" max="521" width="9.85546875" style="123" customWidth="1"/>
    <col min="522" max="768" width="9.140625" style="123"/>
    <col min="769" max="769" width="6" style="123" customWidth="1"/>
    <col min="770" max="770" width="44.28515625" style="123" customWidth="1"/>
    <col min="771" max="772" width="8.85546875" style="123" customWidth="1"/>
    <col min="773" max="773" width="12.28515625" style="123" customWidth="1"/>
    <col min="774" max="774" width="12.5703125" style="123" customWidth="1"/>
    <col min="775" max="776" width="9.140625" style="123"/>
    <col min="777" max="777" width="9.85546875" style="123" customWidth="1"/>
    <col min="778" max="1024" width="9.140625" style="123"/>
    <col min="1025" max="1025" width="6" style="123" customWidth="1"/>
    <col min="1026" max="1026" width="44.28515625" style="123" customWidth="1"/>
    <col min="1027" max="1028" width="8.85546875" style="123" customWidth="1"/>
    <col min="1029" max="1029" width="12.28515625" style="123" customWidth="1"/>
    <col min="1030" max="1030" width="12.5703125" style="123" customWidth="1"/>
    <col min="1031" max="1032" width="9.140625" style="123"/>
    <col min="1033" max="1033" width="9.85546875" style="123" customWidth="1"/>
    <col min="1034" max="1280" width="9.140625" style="123"/>
    <col min="1281" max="1281" width="6" style="123" customWidth="1"/>
    <col min="1282" max="1282" width="44.28515625" style="123" customWidth="1"/>
    <col min="1283" max="1284" width="8.85546875" style="123" customWidth="1"/>
    <col min="1285" max="1285" width="12.28515625" style="123" customWidth="1"/>
    <col min="1286" max="1286" width="12.5703125" style="123" customWidth="1"/>
    <col min="1287" max="1288" width="9.140625" style="123"/>
    <col min="1289" max="1289" width="9.85546875" style="123" customWidth="1"/>
    <col min="1290" max="1536" width="9.140625" style="123"/>
    <col min="1537" max="1537" width="6" style="123" customWidth="1"/>
    <col min="1538" max="1538" width="44.28515625" style="123" customWidth="1"/>
    <col min="1539" max="1540" width="8.85546875" style="123" customWidth="1"/>
    <col min="1541" max="1541" width="12.28515625" style="123" customWidth="1"/>
    <col min="1542" max="1542" width="12.5703125" style="123" customWidth="1"/>
    <col min="1543" max="1544" width="9.140625" style="123"/>
    <col min="1545" max="1545" width="9.85546875" style="123" customWidth="1"/>
    <col min="1546" max="1792" width="9.140625" style="123"/>
    <col min="1793" max="1793" width="6" style="123" customWidth="1"/>
    <col min="1794" max="1794" width="44.28515625" style="123" customWidth="1"/>
    <col min="1795" max="1796" width="8.85546875" style="123" customWidth="1"/>
    <col min="1797" max="1797" width="12.28515625" style="123" customWidth="1"/>
    <col min="1798" max="1798" width="12.5703125" style="123" customWidth="1"/>
    <col min="1799" max="1800" width="9.140625" style="123"/>
    <col min="1801" max="1801" width="9.85546875" style="123" customWidth="1"/>
    <col min="1802" max="2048" width="9.140625" style="123"/>
    <col min="2049" max="2049" width="6" style="123" customWidth="1"/>
    <col min="2050" max="2050" width="44.28515625" style="123" customWidth="1"/>
    <col min="2051" max="2052" width="8.85546875" style="123" customWidth="1"/>
    <col min="2053" max="2053" width="12.28515625" style="123" customWidth="1"/>
    <col min="2054" max="2054" width="12.5703125" style="123" customWidth="1"/>
    <col min="2055" max="2056" width="9.140625" style="123"/>
    <col min="2057" max="2057" width="9.85546875" style="123" customWidth="1"/>
    <col min="2058" max="2304" width="9.140625" style="123"/>
    <col min="2305" max="2305" width="6" style="123" customWidth="1"/>
    <col min="2306" max="2306" width="44.28515625" style="123" customWidth="1"/>
    <col min="2307" max="2308" width="8.85546875" style="123" customWidth="1"/>
    <col min="2309" max="2309" width="12.28515625" style="123" customWidth="1"/>
    <col min="2310" max="2310" width="12.5703125" style="123" customWidth="1"/>
    <col min="2311" max="2312" width="9.140625" style="123"/>
    <col min="2313" max="2313" width="9.85546875" style="123" customWidth="1"/>
    <col min="2314" max="2560" width="9.140625" style="123"/>
    <col min="2561" max="2561" width="6" style="123" customWidth="1"/>
    <col min="2562" max="2562" width="44.28515625" style="123" customWidth="1"/>
    <col min="2563" max="2564" width="8.85546875" style="123" customWidth="1"/>
    <col min="2565" max="2565" width="12.28515625" style="123" customWidth="1"/>
    <col min="2566" max="2566" width="12.5703125" style="123" customWidth="1"/>
    <col min="2567" max="2568" width="9.140625" style="123"/>
    <col min="2569" max="2569" width="9.85546875" style="123" customWidth="1"/>
    <col min="2570" max="2816" width="9.140625" style="123"/>
    <col min="2817" max="2817" width="6" style="123" customWidth="1"/>
    <col min="2818" max="2818" width="44.28515625" style="123" customWidth="1"/>
    <col min="2819" max="2820" width="8.85546875" style="123" customWidth="1"/>
    <col min="2821" max="2821" width="12.28515625" style="123" customWidth="1"/>
    <col min="2822" max="2822" width="12.5703125" style="123" customWidth="1"/>
    <col min="2823" max="2824" width="9.140625" style="123"/>
    <col min="2825" max="2825" width="9.85546875" style="123" customWidth="1"/>
    <col min="2826" max="3072" width="9.140625" style="123"/>
    <col min="3073" max="3073" width="6" style="123" customWidth="1"/>
    <col min="3074" max="3074" width="44.28515625" style="123" customWidth="1"/>
    <col min="3075" max="3076" width="8.85546875" style="123" customWidth="1"/>
    <col min="3077" max="3077" width="12.28515625" style="123" customWidth="1"/>
    <col min="3078" max="3078" width="12.5703125" style="123" customWidth="1"/>
    <col min="3079" max="3080" width="9.140625" style="123"/>
    <col min="3081" max="3081" width="9.85546875" style="123" customWidth="1"/>
    <col min="3082" max="3328" width="9.140625" style="123"/>
    <col min="3329" max="3329" width="6" style="123" customWidth="1"/>
    <col min="3330" max="3330" width="44.28515625" style="123" customWidth="1"/>
    <col min="3331" max="3332" width="8.85546875" style="123" customWidth="1"/>
    <col min="3333" max="3333" width="12.28515625" style="123" customWidth="1"/>
    <col min="3334" max="3334" width="12.5703125" style="123" customWidth="1"/>
    <col min="3335" max="3336" width="9.140625" style="123"/>
    <col min="3337" max="3337" width="9.85546875" style="123" customWidth="1"/>
    <col min="3338" max="3584" width="9.140625" style="123"/>
    <col min="3585" max="3585" width="6" style="123" customWidth="1"/>
    <col min="3586" max="3586" width="44.28515625" style="123" customWidth="1"/>
    <col min="3587" max="3588" width="8.85546875" style="123" customWidth="1"/>
    <col min="3589" max="3589" width="12.28515625" style="123" customWidth="1"/>
    <col min="3590" max="3590" width="12.5703125" style="123" customWidth="1"/>
    <col min="3591" max="3592" width="9.140625" style="123"/>
    <col min="3593" max="3593" width="9.85546875" style="123" customWidth="1"/>
    <col min="3594" max="3840" width="9.140625" style="123"/>
    <col min="3841" max="3841" width="6" style="123" customWidth="1"/>
    <col min="3842" max="3842" width="44.28515625" style="123" customWidth="1"/>
    <col min="3843" max="3844" width="8.85546875" style="123" customWidth="1"/>
    <col min="3845" max="3845" width="12.28515625" style="123" customWidth="1"/>
    <col min="3846" max="3846" width="12.5703125" style="123" customWidth="1"/>
    <col min="3847" max="3848" width="9.140625" style="123"/>
    <col min="3849" max="3849" width="9.85546875" style="123" customWidth="1"/>
    <col min="3850" max="4096" width="9.140625" style="123"/>
    <col min="4097" max="4097" width="6" style="123" customWidth="1"/>
    <col min="4098" max="4098" width="44.28515625" style="123" customWidth="1"/>
    <col min="4099" max="4100" width="8.85546875" style="123" customWidth="1"/>
    <col min="4101" max="4101" width="12.28515625" style="123" customWidth="1"/>
    <col min="4102" max="4102" width="12.5703125" style="123" customWidth="1"/>
    <col min="4103" max="4104" width="9.140625" style="123"/>
    <col min="4105" max="4105" width="9.85546875" style="123" customWidth="1"/>
    <col min="4106" max="4352" width="9.140625" style="123"/>
    <col min="4353" max="4353" width="6" style="123" customWidth="1"/>
    <col min="4354" max="4354" width="44.28515625" style="123" customWidth="1"/>
    <col min="4355" max="4356" width="8.85546875" style="123" customWidth="1"/>
    <col min="4357" max="4357" width="12.28515625" style="123" customWidth="1"/>
    <col min="4358" max="4358" width="12.5703125" style="123" customWidth="1"/>
    <col min="4359" max="4360" width="9.140625" style="123"/>
    <col min="4361" max="4361" width="9.85546875" style="123" customWidth="1"/>
    <col min="4362" max="4608" width="9.140625" style="123"/>
    <col min="4609" max="4609" width="6" style="123" customWidth="1"/>
    <col min="4610" max="4610" width="44.28515625" style="123" customWidth="1"/>
    <col min="4611" max="4612" width="8.85546875" style="123" customWidth="1"/>
    <col min="4613" max="4613" width="12.28515625" style="123" customWidth="1"/>
    <col min="4614" max="4614" width="12.5703125" style="123" customWidth="1"/>
    <col min="4615" max="4616" width="9.140625" style="123"/>
    <col min="4617" max="4617" width="9.85546875" style="123" customWidth="1"/>
    <col min="4618" max="4864" width="9.140625" style="123"/>
    <col min="4865" max="4865" width="6" style="123" customWidth="1"/>
    <col min="4866" max="4866" width="44.28515625" style="123" customWidth="1"/>
    <col min="4867" max="4868" width="8.85546875" style="123" customWidth="1"/>
    <col min="4869" max="4869" width="12.28515625" style="123" customWidth="1"/>
    <col min="4870" max="4870" width="12.5703125" style="123" customWidth="1"/>
    <col min="4871" max="4872" width="9.140625" style="123"/>
    <col min="4873" max="4873" width="9.85546875" style="123" customWidth="1"/>
    <col min="4874" max="5120" width="9.140625" style="123"/>
    <col min="5121" max="5121" width="6" style="123" customWidth="1"/>
    <col min="5122" max="5122" width="44.28515625" style="123" customWidth="1"/>
    <col min="5123" max="5124" width="8.85546875" style="123" customWidth="1"/>
    <col min="5125" max="5125" width="12.28515625" style="123" customWidth="1"/>
    <col min="5126" max="5126" width="12.5703125" style="123" customWidth="1"/>
    <col min="5127" max="5128" width="9.140625" style="123"/>
    <col min="5129" max="5129" width="9.85546875" style="123" customWidth="1"/>
    <col min="5130" max="5376" width="9.140625" style="123"/>
    <col min="5377" max="5377" width="6" style="123" customWidth="1"/>
    <col min="5378" max="5378" width="44.28515625" style="123" customWidth="1"/>
    <col min="5379" max="5380" width="8.85546875" style="123" customWidth="1"/>
    <col min="5381" max="5381" width="12.28515625" style="123" customWidth="1"/>
    <col min="5382" max="5382" width="12.5703125" style="123" customWidth="1"/>
    <col min="5383" max="5384" width="9.140625" style="123"/>
    <col min="5385" max="5385" width="9.85546875" style="123" customWidth="1"/>
    <col min="5386" max="5632" width="9.140625" style="123"/>
    <col min="5633" max="5633" width="6" style="123" customWidth="1"/>
    <col min="5634" max="5634" width="44.28515625" style="123" customWidth="1"/>
    <col min="5635" max="5636" width="8.85546875" style="123" customWidth="1"/>
    <col min="5637" max="5637" width="12.28515625" style="123" customWidth="1"/>
    <col min="5638" max="5638" width="12.5703125" style="123" customWidth="1"/>
    <col min="5639" max="5640" width="9.140625" style="123"/>
    <col min="5641" max="5641" width="9.85546875" style="123" customWidth="1"/>
    <col min="5642" max="5888" width="9.140625" style="123"/>
    <col min="5889" max="5889" width="6" style="123" customWidth="1"/>
    <col min="5890" max="5890" width="44.28515625" style="123" customWidth="1"/>
    <col min="5891" max="5892" width="8.85546875" style="123" customWidth="1"/>
    <col min="5893" max="5893" width="12.28515625" style="123" customWidth="1"/>
    <col min="5894" max="5894" width="12.5703125" style="123" customWidth="1"/>
    <col min="5895" max="5896" width="9.140625" style="123"/>
    <col min="5897" max="5897" width="9.85546875" style="123" customWidth="1"/>
    <col min="5898" max="6144" width="9.140625" style="123"/>
    <col min="6145" max="6145" width="6" style="123" customWidth="1"/>
    <col min="6146" max="6146" width="44.28515625" style="123" customWidth="1"/>
    <col min="6147" max="6148" width="8.85546875" style="123" customWidth="1"/>
    <col min="6149" max="6149" width="12.28515625" style="123" customWidth="1"/>
    <col min="6150" max="6150" width="12.5703125" style="123" customWidth="1"/>
    <col min="6151" max="6152" width="9.140625" style="123"/>
    <col min="6153" max="6153" width="9.85546875" style="123" customWidth="1"/>
    <col min="6154" max="6400" width="9.140625" style="123"/>
    <col min="6401" max="6401" width="6" style="123" customWidth="1"/>
    <col min="6402" max="6402" width="44.28515625" style="123" customWidth="1"/>
    <col min="6403" max="6404" width="8.85546875" style="123" customWidth="1"/>
    <col min="6405" max="6405" width="12.28515625" style="123" customWidth="1"/>
    <col min="6406" max="6406" width="12.5703125" style="123" customWidth="1"/>
    <col min="6407" max="6408" width="9.140625" style="123"/>
    <col min="6409" max="6409" width="9.85546875" style="123" customWidth="1"/>
    <col min="6410" max="6656" width="9.140625" style="123"/>
    <col min="6657" max="6657" width="6" style="123" customWidth="1"/>
    <col min="6658" max="6658" width="44.28515625" style="123" customWidth="1"/>
    <col min="6659" max="6660" width="8.85546875" style="123" customWidth="1"/>
    <col min="6661" max="6661" width="12.28515625" style="123" customWidth="1"/>
    <col min="6662" max="6662" width="12.5703125" style="123" customWidth="1"/>
    <col min="6663" max="6664" width="9.140625" style="123"/>
    <col min="6665" max="6665" width="9.85546875" style="123" customWidth="1"/>
    <col min="6666" max="6912" width="9.140625" style="123"/>
    <col min="6913" max="6913" width="6" style="123" customWidth="1"/>
    <col min="6914" max="6914" width="44.28515625" style="123" customWidth="1"/>
    <col min="6915" max="6916" width="8.85546875" style="123" customWidth="1"/>
    <col min="6917" max="6917" width="12.28515625" style="123" customWidth="1"/>
    <col min="6918" max="6918" width="12.5703125" style="123" customWidth="1"/>
    <col min="6919" max="6920" width="9.140625" style="123"/>
    <col min="6921" max="6921" width="9.85546875" style="123" customWidth="1"/>
    <col min="6922" max="7168" width="9.140625" style="123"/>
    <col min="7169" max="7169" width="6" style="123" customWidth="1"/>
    <col min="7170" max="7170" width="44.28515625" style="123" customWidth="1"/>
    <col min="7171" max="7172" width="8.85546875" style="123" customWidth="1"/>
    <col min="7173" max="7173" width="12.28515625" style="123" customWidth="1"/>
    <col min="7174" max="7174" width="12.5703125" style="123" customWidth="1"/>
    <col min="7175" max="7176" width="9.140625" style="123"/>
    <col min="7177" max="7177" width="9.85546875" style="123" customWidth="1"/>
    <col min="7178" max="7424" width="9.140625" style="123"/>
    <col min="7425" max="7425" width="6" style="123" customWidth="1"/>
    <col min="7426" max="7426" width="44.28515625" style="123" customWidth="1"/>
    <col min="7427" max="7428" width="8.85546875" style="123" customWidth="1"/>
    <col min="7429" max="7429" width="12.28515625" style="123" customWidth="1"/>
    <col min="7430" max="7430" width="12.5703125" style="123" customWidth="1"/>
    <col min="7431" max="7432" width="9.140625" style="123"/>
    <col min="7433" max="7433" width="9.85546875" style="123" customWidth="1"/>
    <col min="7434" max="7680" width="9.140625" style="123"/>
    <col min="7681" max="7681" width="6" style="123" customWidth="1"/>
    <col min="7682" max="7682" width="44.28515625" style="123" customWidth="1"/>
    <col min="7683" max="7684" width="8.85546875" style="123" customWidth="1"/>
    <col min="7685" max="7685" width="12.28515625" style="123" customWidth="1"/>
    <col min="7686" max="7686" width="12.5703125" style="123" customWidth="1"/>
    <col min="7687" max="7688" width="9.140625" style="123"/>
    <col min="7689" max="7689" width="9.85546875" style="123" customWidth="1"/>
    <col min="7690" max="7936" width="9.140625" style="123"/>
    <col min="7937" max="7937" width="6" style="123" customWidth="1"/>
    <col min="7938" max="7938" width="44.28515625" style="123" customWidth="1"/>
    <col min="7939" max="7940" width="8.85546875" style="123" customWidth="1"/>
    <col min="7941" max="7941" width="12.28515625" style="123" customWidth="1"/>
    <col min="7942" max="7942" width="12.5703125" style="123" customWidth="1"/>
    <col min="7943" max="7944" width="9.140625" style="123"/>
    <col min="7945" max="7945" width="9.85546875" style="123" customWidth="1"/>
    <col min="7946" max="8192" width="9.140625" style="123"/>
    <col min="8193" max="8193" width="6" style="123" customWidth="1"/>
    <col min="8194" max="8194" width="44.28515625" style="123" customWidth="1"/>
    <col min="8195" max="8196" width="8.85546875" style="123" customWidth="1"/>
    <col min="8197" max="8197" width="12.28515625" style="123" customWidth="1"/>
    <col min="8198" max="8198" width="12.5703125" style="123" customWidth="1"/>
    <col min="8199" max="8200" width="9.140625" style="123"/>
    <col min="8201" max="8201" width="9.85546875" style="123" customWidth="1"/>
    <col min="8202" max="8448" width="9.140625" style="123"/>
    <col min="8449" max="8449" width="6" style="123" customWidth="1"/>
    <col min="8450" max="8450" width="44.28515625" style="123" customWidth="1"/>
    <col min="8451" max="8452" width="8.85546875" style="123" customWidth="1"/>
    <col min="8453" max="8453" width="12.28515625" style="123" customWidth="1"/>
    <col min="8454" max="8454" width="12.5703125" style="123" customWidth="1"/>
    <col min="8455" max="8456" width="9.140625" style="123"/>
    <col min="8457" max="8457" width="9.85546875" style="123" customWidth="1"/>
    <col min="8458" max="8704" width="9.140625" style="123"/>
    <col min="8705" max="8705" width="6" style="123" customWidth="1"/>
    <col min="8706" max="8706" width="44.28515625" style="123" customWidth="1"/>
    <col min="8707" max="8708" width="8.85546875" style="123" customWidth="1"/>
    <col min="8709" max="8709" width="12.28515625" style="123" customWidth="1"/>
    <col min="8710" max="8710" width="12.5703125" style="123" customWidth="1"/>
    <col min="8711" max="8712" width="9.140625" style="123"/>
    <col min="8713" max="8713" width="9.85546875" style="123" customWidth="1"/>
    <col min="8714" max="8960" width="9.140625" style="123"/>
    <col min="8961" max="8961" width="6" style="123" customWidth="1"/>
    <col min="8962" max="8962" width="44.28515625" style="123" customWidth="1"/>
    <col min="8963" max="8964" width="8.85546875" style="123" customWidth="1"/>
    <col min="8965" max="8965" width="12.28515625" style="123" customWidth="1"/>
    <col min="8966" max="8966" width="12.5703125" style="123" customWidth="1"/>
    <col min="8967" max="8968" width="9.140625" style="123"/>
    <col min="8969" max="8969" width="9.85546875" style="123" customWidth="1"/>
    <col min="8970" max="9216" width="9.140625" style="123"/>
    <col min="9217" max="9217" width="6" style="123" customWidth="1"/>
    <col min="9218" max="9218" width="44.28515625" style="123" customWidth="1"/>
    <col min="9219" max="9220" width="8.85546875" style="123" customWidth="1"/>
    <col min="9221" max="9221" width="12.28515625" style="123" customWidth="1"/>
    <col min="9222" max="9222" width="12.5703125" style="123" customWidth="1"/>
    <col min="9223" max="9224" width="9.140625" style="123"/>
    <col min="9225" max="9225" width="9.85546875" style="123" customWidth="1"/>
    <col min="9226" max="9472" width="9.140625" style="123"/>
    <col min="9473" max="9473" width="6" style="123" customWidth="1"/>
    <col min="9474" max="9474" width="44.28515625" style="123" customWidth="1"/>
    <col min="9475" max="9476" width="8.85546875" style="123" customWidth="1"/>
    <col min="9477" max="9477" width="12.28515625" style="123" customWidth="1"/>
    <col min="9478" max="9478" width="12.5703125" style="123" customWidth="1"/>
    <col min="9479" max="9480" width="9.140625" style="123"/>
    <col min="9481" max="9481" width="9.85546875" style="123" customWidth="1"/>
    <col min="9482" max="9728" width="9.140625" style="123"/>
    <col min="9729" max="9729" width="6" style="123" customWidth="1"/>
    <col min="9730" max="9730" width="44.28515625" style="123" customWidth="1"/>
    <col min="9731" max="9732" width="8.85546875" style="123" customWidth="1"/>
    <col min="9733" max="9733" width="12.28515625" style="123" customWidth="1"/>
    <col min="9734" max="9734" width="12.5703125" style="123" customWidth="1"/>
    <col min="9735" max="9736" width="9.140625" style="123"/>
    <col min="9737" max="9737" width="9.85546875" style="123" customWidth="1"/>
    <col min="9738" max="9984" width="9.140625" style="123"/>
    <col min="9985" max="9985" width="6" style="123" customWidth="1"/>
    <col min="9986" max="9986" width="44.28515625" style="123" customWidth="1"/>
    <col min="9987" max="9988" width="8.85546875" style="123" customWidth="1"/>
    <col min="9989" max="9989" width="12.28515625" style="123" customWidth="1"/>
    <col min="9990" max="9990" width="12.5703125" style="123" customWidth="1"/>
    <col min="9991" max="9992" width="9.140625" style="123"/>
    <col min="9993" max="9993" width="9.85546875" style="123" customWidth="1"/>
    <col min="9994" max="10240" width="9.140625" style="123"/>
    <col min="10241" max="10241" width="6" style="123" customWidth="1"/>
    <col min="10242" max="10242" width="44.28515625" style="123" customWidth="1"/>
    <col min="10243" max="10244" width="8.85546875" style="123" customWidth="1"/>
    <col min="10245" max="10245" width="12.28515625" style="123" customWidth="1"/>
    <col min="10246" max="10246" width="12.5703125" style="123" customWidth="1"/>
    <col min="10247" max="10248" width="9.140625" style="123"/>
    <col min="10249" max="10249" width="9.85546875" style="123" customWidth="1"/>
    <col min="10250" max="10496" width="9.140625" style="123"/>
    <col min="10497" max="10497" width="6" style="123" customWidth="1"/>
    <col min="10498" max="10498" width="44.28515625" style="123" customWidth="1"/>
    <col min="10499" max="10500" width="8.85546875" style="123" customWidth="1"/>
    <col min="10501" max="10501" width="12.28515625" style="123" customWidth="1"/>
    <col min="10502" max="10502" width="12.5703125" style="123" customWidth="1"/>
    <col min="10503" max="10504" width="9.140625" style="123"/>
    <col min="10505" max="10505" width="9.85546875" style="123" customWidth="1"/>
    <col min="10506" max="10752" width="9.140625" style="123"/>
    <col min="10753" max="10753" width="6" style="123" customWidth="1"/>
    <col min="10754" max="10754" width="44.28515625" style="123" customWidth="1"/>
    <col min="10755" max="10756" width="8.85546875" style="123" customWidth="1"/>
    <col min="10757" max="10757" width="12.28515625" style="123" customWidth="1"/>
    <col min="10758" max="10758" width="12.5703125" style="123" customWidth="1"/>
    <col min="10759" max="10760" width="9.140625" style="123"/>
    <col min="10761" max="10761" width="9.85546875" style="123" customWidth="1"/>
    <col min="10762" max="11008" width="9.140625" style="123"/>
    <col min="11009" max="11009" width="6" style="123" customWidth="1"/>
    <col min="11010" max="11010" width="44.28515625" style="123" customWidth="1"/>
    <col min="11011" max="11012" width="8.85546875" style="123" customWidth="1"/>
    <col min="11013" max="11013" width="12.28515625" style="123" customWidth="1"/>
    <col min="11014" max="11014" width="12.5703125" style="123" customWidth="1"/>
    <col min="11015" max="11016" width="9.140625" style="123"/>
    <col min="11017" max="11017" width="9.85546875" style="123" customWidth="1"/>
    <col min="11018" max="11264" width="9.140625" style="123"/>
    <col min="11265" max="11265" width="6" style="123" customWidth="1"/>
    <col min="11266" max="11266" width="44.28515625" style="123" customWidth="1"/>
    <col min="11267" max="11268" width="8.85546875" style="123" customWidth="1"/>
    <col min="11269" max="11269" width="12.28515625" style="123" customWidth="1"/>
    <col min="11270" max="11270" width="12.5703125" style="123" customWidth="1"/>
    <col min="11271" max="11272" width="9.140625" style="123"/>
    <col min="11273" max="11273" width="9.85546875" style="123" customWidth="1"/>
    <col min="11274" max="11520" width="9.140625" style="123"/>
    <col min="11521" max="11521" width="6" style="123" customWidth="1"/>
    <col min="11522" max="11522" width="44.28515625" style="123" customWidth="1"/>
    <col min="11523" max="11524" width="8.85546875" style="123" customWidth="1"/>
    <col min="11525" max="11525" width="12.28515625" style="123" customWidth="1"/>
    <col min="11526" max="11526" width="12.5703125" style="123" customWidth="1"/>
    <col min="11527" max="11528" width="9.140625" style="123"/>
    <col min="11529" max="11529" width="9.85546875" style="123" customWidth="1"/>
    <col min="11530" max="11776" width="9.140625" style="123"/>
    <col min="11777" max="11777" width="6" style="123" customWidth="1"/>
    <col min="11778" max="11778" width="44.28515625" style="123" customWidth="1"/>
    <col min="11779" max="11780" width="8.85546875" style="123" customWidth="1"/>
    <col min="11781" max="11781" width="12.28515625" style="123" customWidth="1"/>
    <col min="11782" max="11782" width="12.5703125" style="123" customWidth="1"/>
    <col min="11783" max="11784" width="9.140625" style="123"/>
    <col min="11785" max="11785" width="9.85546875" style="123" customWidth="1"/>
    <col min="11786" max="12032" width="9.140625" style="123"/>
    <col min="12033" max="12033" width="6" style="123" customWidth="1"/>
    <col min="12034" max="12034" width="44.28515625" style="123" customWidth="1"/>
    <col min="12035" max="12036" width="8.85546875" style="123" customWidth="1"/>
    <col min="12037" max="12037" width="12.28515625" style="123" customWidth="1"/>
    <col min="12038" max="12038" width="12.5703125" style="123" customWidth="1"/>
    <col min="12039" max="12040" width="9.140625" style="123"/>
    <col min="12041" max="12041" width="9.85546875" style="123" customWidth="1"/>
    <col min="12042" max="12288" width="9.140625" style="123"/>
    <col min="12289" max="12289" width="6" style="123" customWidth="1"/>
    <col min="12290" max="12290" width="44.28515625" style="123" customWidth="1"/>
    <col min="12291" max="12292" width="8.85546875" style="123" customWidth="1"/>
    <col min="12293" max="12293" width="12.28515625" style="123" customWidth="1"/>
    <col min="12294" max="12294" width="12.5703125" style="123" customWidth="1"/>
    <col min="12295" max="12296" width="9.140625" style="123"/>
    <col min="12297" max="12297" width="9.85546875" style="123" customWidth="1"/>
    <col min="12298" max="12544" width="9.140625" style="123"/>
    <col min="12545" max="12545" width="6" style="123" customWidth="1"/>
    <col min="12546" max="12546" width="44.28515625" style="123" customWidth="1"/>
    <col min="12547" max="12548" width="8.85546875" style="123" customWidth="1"/>
    <col min="12549" max="12549" width="12.28515625" style="123" customWidth="1"/>
    <col min="12550" max="12550" width="12.5703125" style="123" customWidth="1"/>
    <col min="12551" max="12552" width="9.140625" style="123"/>
    <col min="12553" max="12553" width="9.85546875" style="123" customWidth="1"/>
    <col min="12554" max="12800" width="9.140625" style="123"/>
    <col min="12801" max="12801" width="6" style="123" customWidth="1"/>
    <col min="12802" max="12802" width="44.28515625" style="123" customWidth="1"/>
    <col min="12803" max="12804" width="8.85546875" style="123" customWidth="1"/>
    <col min="12805" max="12805" width="12.28515625" style="123" customWidth="1"/>
    <col min="12806" max="12806" width="12.5703125" style="123" customWidth="1"/>
    <col min="12807" max="12808" width="9.140625" style="123"/>
    <col min="12809" max="12809" width="9.85546875" style="123" customWidth="1"/>
    <col min="12810" max="13056" width="9.140625" style="123"/>
    <col min="13057" max="13057" width="6" style="123" customWidth="1"/>
    <col min="13058" max="13058" width="44.28515625" style="123" customWidth="1"/>
    <col min="13059" max="13060" width="8.85546875" style="123" customWidth="1"/>
    <col min="13061" max="13061" width="12.28515625" style="123" customWidth="1"/>
    <col min="13062" max="13062" width="12.5703125" style="123" customWidth="1"/>
    <col min="13063" max="13064" width="9.140625" style="123"/>
    <col min="13065" max="13065" width="9.85546875" style="123" customWidth="1"/>
    <col min="13066" max="13312" width="9.140625" style="123"/>
    <col min="13313" max="13313" width="6" style="123" customWidth="1"/>
    <col min="13314" max="13314" width="44.28515625" style="123" customWidth="1"/>
    <col min="13315" max="13316" width="8.85546875" style="123" customWidth="1"/>
    <col min="13317" max="13317" width="12.28515625" style="123" customWidth="1"/>
    <col min="13318" max="13318" width="12.5703125" style="123" customWidth="1"/>
    <col min="13319" max="13320" width="9.140625" style="123"/>
    <col min="13321" max="13321" width="9.85546875" style="123" customWidth="1"/>
    <col min="13322" max="13568" width="9.140625" style="123"/>
    <col min="13569" max="13569" width="6" style="123" customWidth="1"/>
    <col min="13570" max="13570" width="44.28515625" style="123" customWidth="1"/>
    <col min="13571" max="13572" width="8.85546875" style="123" customWidth="1"/>
    <col min="13573" max="13573" width="12.28515625" style="123" customWidth="1"/>
    <col min="13574" max="13574" width="12.5703125" style="123" customWidth="1"/>
    <col min="13575" max="13576" width="9.140625" style="123"/>
    <col min="13577" max="13577" width="9.85546875" style="123" customWidth="1"/>
    <col min="13578" max="13824" width="9.140625" style="123"/>
    <col min="13825" max="13825" width="6" style="123" customWidth="1"/>
    <col min="13826" max="13826" width="44.28515625" style="123" customWidth="1"/>
    <col min="13827" max="13828" width="8.85546875" style="123" customWidth="1"/>
    <col min="13829" max="13829" width="12.28515625" style="123" customWidth="1"/>
    <col min="13830" max="13830" width="12.5703125" style="123" customWidth="1"/>
    <col min="13831" max="13832" width="9.140625" style="123"/>
    <col min="13833" max="13833" width="9.85546875" style="123" customWidth="1"/>
    <col min="13834" max="14080" width="9.140625" style="123"/>
    <col min="14081" max="14081" width="6" style="123" customWidth="1"/>
    <col min="14082" max="14082" width="44.28515625" style="123" customWidth="1"/>
    <col min="14083" max="14084" width="8.85546875" style="123" customWidth="1"/>
    <col min="14085" max="14085" width="12.28515625" style="123" customWidth="1"/>
    <col min="14086" max="14086" width="12.5703125" style="123" customWidth="1"/>
    <col min="14087" max="14088" width="9.140625" style="123"/>
    <col min="14089" max="14089" width="9.85546875" style="123" customWidth="1"/>
    <col min="14090" max="14336" width="9.140625" style="123"/>
    <col min="14337" max="14337" width="6" style="123" customWidth="1"/>
    <col min="14338" max="14338" width="44.28515625" style="123" customWidth="1"/>
    <col min="14339" max="14340" width="8.85546875" style="123" customWidth="1"/>
    <col min="14341" max="14341" width="12.28515625" style="123" customWidth="1"/>
    <col min="14342" max="14342" width="12.5703125" style="123" customWidth="1"/>
    <col min="14343" max="14344" width="9.140625" style="123"/>
    <col min="14345" max="14345" width="9.85546875" style="123" customWidth="1"/>
    <col min="14346" max="14592" width="9.140625" style="123"/>
    <col min="14593" max="14593" width="6" style="123" customWidth="1"/>
    <col min="14594" max="14594" width="44.28515625" style="123" customWidth="1"/>
    <col min="14595" max="14596" width="8.85546875" style="123" customWidth="1"/>
    <col min="14597" max="14597" width="12.28515625" style="123" customWidth="1"/>
    <col min="14598" max="14598" width="12.5703125" style="123" customWidth="1"/>
    <col min="14599" max="14600" width="9.140625" style="123"/>
    <col min="14601" max="14601" width="9.85546875" style="123" customWidth="1"/>
    <col min="14602" max="14848" width="9.140625" style="123"/>
    <col min="14849" max="14849" width="6" style="123" customWidth="1"/>
    <col min="14850" max="14850" width="44.28515625" style="123" customWidth="1"/>
    <col min="14851" max="14852" width="8.85546875" style="123" customWidth="1"/>
    <col min="14853" max="14853" width="12.28515625" style="123" customWidth="1"/>
    <col min="14854" max="14854" width="12.5703125" style="123" customWidth="1"/>
    <col min="14855" max="14856" width="9.140625" style="123"/>
    <col min="14857" max="14857" width="9.85546875" style="123" customWidth="1"/>
    <col min="14858" max="15104" width="9.140625" style="123"/>
    <col min="15105" max="15105" width="6" style="123" customWidth="1"/>
    <col min="15106" max="15106" width="44.28515625" style="123" customWidth="1"/>
    <col min="15107" max="15108" width="8.85546875" style="123" customWidth="1"/>
    <col min="15109" max="15109" width="12.28515625" style="123" customWidth="1"/>
    <col min="15110" max="15110" width="12.5703125" style="123" customWidth="1"/>
    <col min="15111" max="15112" width="9.140625" style="123"/>
    <col min="15113" max="15113" width="9.85546875" style="123" customWidth="1"/>
    <col min="15114" max="15360" width="9.140625" style="123"/>
    <col min="15361" max="15361" width="6" style="123" customWidth="1"/>
    <col min="15362" max="15362" width="44.28515625" style="123" customWidth="1"/>
    <col min="15363" max="15364" width="8.85546875" style="123" customWidth="1"/>
    <col min="15365" max="15365" width="12.28515625" style="123" customWidth="1"/>
    <col min="15366" max="15366" width="12.5703125" style="123" customWidth="1"/>
    <col min="15367" max="15368" width="9.140625" style="123"/>
    <col min="15369" max="15369" width="9.85546875" style="123" customWidth="1"/>
    <col min="15370" max="15616" width="9.140625" style="123"/>
    <col min="15617" max="15617" width="6" style="123" customWidth="1"/>
    <col min="15618" max="15618" width="44.28515625" style="123" customWidth="1"/>
    <col min="15619" max="15620" width="8.85546875" style="123" customWidth="1"/>
    <col min="15621" max="15621" width="12.28515625" style="123" customWidth="1"/>
    <col min="15622" max="15622" width="12.5703125" style="123" customWidth="1"/>
    <col min="15623" max="15624" width="9.140625" style="123"/>
    <col min="15625" max="15625" width="9.85546875" style="123" customWidth="1"/>
    <col min="15626" max="15872" width="9.140625" style="123"/>
    <col min="15873" max="15873" width="6" style="123" customWidth="1"/>
    <col min="15874" max="15874" width="44.28515625" style="123" customWidth="1"/>
    <col min="15875" max="15876" width="8.85546875" style="123" customWidth="1"/>
    <col min="15877" max="15877" width="12.28515625" style="123" customWidth="1"/>
    <col min="15878" max="15878" width="12.5703125" style="123" customWidth="1"/>
    <col min="15879" max="15880" width="9.140625" style="123"/>
    <col min="15881" max="15881" width="9.85546875" style="123" customWidth="1"/>
    <col min="15882" max="16128" width="9.140625" style="123"/>
    <col min="16129" max="16129" width="6" style="123" customWidth="1"/>
    <col min="16130" max="16130" width="44.28515625" style="123" customWidth="1"/>
    <col min="16131" max="16132" width="8.85546875" style="123" customWidth="1"/>
    <col min="16133" max="16133" width="12.28515625" style="123" customWidth="1"/>
    <col min="16134" max="16134" width="12.5703125" style="123" customWidth="1"/>
    <col min="16135" max="16136" width="9.140625" style="123"/>
    <col min="16137" max="16137" width="9.85546875" style="123" customWidth="1"/>
    <col min="16138" max="16384" width="9.140625" style="123"/>
  </cols>
  <sheetData>
    <row r="1" spans="1:6" s="115" customFormat="1" ht="25.5">
      <c r="A1" s="216">
        <v>1</v>
      </c>
      <c r="B1" s="217" t="s">
        <v>5</v>
      </c>
      <c r="C1" s="241" t="s">
        <v>527</v>
      </c>
      <c r="D1" s="218" t="s">
        <v>160</v>
      </c>
      <c r="E1" s="113" t="s">
        <v>161</v>
      </c>
      <c r="F1" s="219" t="s">
        <v>162</v>
      </c>
    </row>
    <row r="2" spans="1:6" s="115" customFormat="1">
      <c r="B2" s="116"/>
      <c r="C2" s="117"/>
      <c r="D2" s="118"/>
      <c r="E2" s="119"/>
      <c r="F2" s="120"/>
    </row>
    <row r="3" spans="1:6" ht="127.5">
      <c r="A3" s="121" t="s">
        <v>163</v>
      </c>
      <c r="B3" s="122" t="s">
        <v>444</v>
      </c>
    </row>
    <row r="4" spans="1:6">
      <c r="A4" s="121"/>
      <c r="B4" s="126" t="s">
        <v>164</v>
      </c>
      <c r="C4" s="127" t="s">
        <v>165</v>
      </c>
      <c r="D4" s="128">
        <v>0.15</v>
      </c>
      <c r="E4" s="220">
        <v>0</v>
      </c>
      <c r="F4" s="129">
        <f>D4*E4</f>
        <v>0</v>
      </c>
    </row>
    <row r="6" spans="1:6" ht="102">
      <c r="A6" s="121" t="s">
        <v>166</v>
      </c>
      <c r="B6" s="222" t="s">
        <v>445</v>
      </c>
    </row>
    <row r="7" spans="1:6">
      <c r="A7" s="123"/>
      <c r="B7" s="126" t="s">
        <v>446</v>
      </c>
      <c r="C7" s="127" t="s">
        <v>447</v>
      </c>
      <c r="D7" s="128">
        <v>500</v>
      </c>
      <c r="E7" s="220">
        <v>0</v>
      </c>
      <c r="F7" s="129">
        <f>D7*E7</f>
        <v>0</v>
      </c>
    </row>
    <row r="8" spans="1:6">
      <c r="A8" s="123"/>
      <c r="B8" s="130"/>
      <c r="D8" s="125"/>
      <c r="F8" s="124"/>
    </row>
    <row r="9" spans="1:6" ht="102">
      <c r="A9" s="121" t="s">
        <v>167</v>
      </c>
      <c r="B9" s="122" t="s">
        <v>448</v>
      </c>
    </row>
    <row r="10" spans="1:6" ht="15" customHeight="1">
      <c r="A10" s="121"/>
      <c r="B10" s="126" t="s">
        <v>168</v>
      </c>
      <c r="C10" s="127" t="s">
        <v>32</v>
      </c>
      <c r="D10" s="131">
        <v>5</v>
      </c>
      <c r="E10" s="220">
        <v>0</v>
      </c>
      <c r="F10" s="129">
        <f>D10*E10</f>
        <v>0</v>
      </c>
    </row>
    <row r="11" spans="1:6">
      <c r="A11" s="123"/>
      <c r="B11" s="300"/>
      <c r="D11" s="125"/>
      <c r="F11" s="124"/>
    </row>
    <row r="12" spans="1:6" ht="127.5">
      <c r="A12" s="121" t="s">
        <v>169</v>
      </c>
      <c r="B12" s="302" t="s">
        <v>528</v>
      </c>
    </row>
    <row r="13" spans="1:6">
      <c r="A13" s="121"/>
      <c r="B13" s="301" t="s">
        <v>529</v>
      </c>
      <c r="C13" s="127" t="s">
        <v>175</v>
      </c>
      <c r="D13" s="131">
        <v>1</v>
      </c>
      <c r="E13" s="220">
        <v>0</v>
      </c>
      <c r="F13" s="129">
        <f>D13*E13</f>
        <v>0</v>
      </c>
    </row>
    <row r="15" spans="1:6" ht="80.25" customHeight="1">
      <c r="A15" s="121" t="s">
        <v>170</v>
      </c>
      <c r="B15" s="302" t="s">
        <v>530</v>
      </c>
    </row>
    <row r="16" spans="1:6">
      <c r="A16" s="121"/>
      <c r="B16" s="301" t="s">
        <v>449</v>
      </c>
      <c r="C16" s="127" t="s">
        <v>447</v>
      </c>
      <c r="D16" s="128">
        <v>250</v>
      </c>
      <c r="E16" s="220">
        <v>0</v>
      </c>
      <c r="F16" s="129">
        <f>D16*E16</f>
        <v>0</v>
      </c>
    </row>
    <row r="17" spans="1:7">
      <c r="A17" s="121"/>
      <c r="B17" s="132"/>
    </row>
    <row r="18" spans="1:7" ht="180.75" customHeight="1">
      <c r="A18" s="121" t="s">
        <v>171</v>
      </c>
      <c r="B18" s="122" t="s">
        <v>531</v>
      </c>
    </row>
    <row r="19" spans="1:7">
      <c r="A19" s="121"/>
      <c r="B19" s="126" t="s">
        <v>172</v>
      </c>
      <c r="C19" s="127" t="s">
        <v>173</v>
      </c>
      <c r="D19" s="128">
        <v>43</v>
      </c>
      <c r="E19" s="220">
        <v>0</v>
      </c>
      <c r="F19" s="129">
        <f>D19*E19</f>
        <v>0</v>
      </c>
    </row>
    <row r="20" spans="1:7">
      <c r="A20" s="123"/>
      <c r="B20" s="132"/>
    </row>
    <row r="21" spans="1:7" ht="114.75">
      <c r="A21" s="121" t="s">
        <v>174</v>
      </c>
      <c r="B21" s="122" t="s">
        <v>450</v>
      </c>
    </row>
    <row r="22" spans="1:7">
      <c r="A22" s="121"/>
      <c r="B22" s="133" t="s">
        <v>532</v>
      </c>
      <c r="C22" s="134" t="s">
        <v>175</v>
      </c>
      <c r="D22" s="131">
        <v>1</v>
      </c>
      <c r="E22" s="220">
        <v>0</v>
      </c>
      <c r="F22" s="129">
        <f>D22*E22</f>
        <v>0</v>
      </c>
    </row>
    <row r="23" spans="1:7">
      <c r="A23" s="121"/>
      <c r="B23" s="135"/>
      <c r="C23" s="136"/>
      <c r="D23" s="125"/>
    </row>
    <row r="24" spans="1:7" s="115" customFormat="1">
      <c r="A24" s="110">
        <v>1</v>
      </c>
      <c r="B24" s="111" t="s">
        <v>176</v>
      </c>
      <c r="D24" s="118"/>
      <c r="E24" s="120"/>
      <c r="F24" s="129">
        <f>SUM(F4:F22)</f>
        <v>0</v>
      </c>
    </row>
    <row r="25" spans="1:7">
      <c r="A25" s="121"/>
      <c r="B25" s="135"/>
      <c r="C25" s="136"/>
      <c r="D25" s="125"/>
      <c r="G25" s="137"/>
    </row>
    <row r="26" spans="1:7" ht="25.5">
      <c r="A26" s="110">
        <v>2</v>
      </c>
      <c r="B26" s="111" t="s">
        <v>83</v>
      </c>
      <c r="C26" s="147" t="s">
        <v>478</v>
      </c>
      <c r="D26" s="112" t="s">
        <v>160</v>
      </c>
      <c r="E26" s="113" t="s">
        <v>161</v>
      </c>
      <c r="F26" s="114" t="s">
        <v>162</v>
      </c>
    </row>
    <row r="27" spans="1:7">
      <c r="B27" s="116"/>
      <c r="C27" s="117"/>
      <c r="D27" s="118"/>
      <c r="E27" s="119"/>
      <c r="F27" s="120"/>
    </row>
    <row r="28" spans="1:7" ht="191.25">
      <c r="A28" s="121" t="s">
        <v>177</v>
      </c>
      <c r="B28" s="138" t="s">
        <v>533</v>
      </c>
    </row>
    <row r="29" spans="1:7">
      <c r="A29" s="121"/>
      <c r="B29" s="126" t="s">
        <v>451</v>
      </c>
      <c r="C29" s="127" t="s">
        <v>436</v>
      </c>
      <c r="D29" s="128">
        <v>610</v>
      </c>
      <c r="E29" s="220">
        <v>0</v>
      </c>
      <c r="F29" s="129">
        <f>D29*E29</f>
        <v>0</v>
      </c>
    </row>
    <row r="30" spans="1:7">
      <c r="A30" s="123"/>
      <c r="B30" s="123"/>
      <c r="D30" s="123"/>
      <c r="E30" s="123"/>
      <c r="F30" s="123"/>
    </row>
    <row r="31" spans="1:7" ht="127.5">
      <c r="A31" s="121" t="s">
        <v>178</v>
      </c>
      <c r="B31" s="122" t="s">
        <v>452</v>
      </c>
    </row>
    <row r="32" spans="1:7">
      <c r="A32" s="121"/>
      <c r="B32" s="126" t="s">
        <v>451</v>
      </c>
      <c r="C32" s="127" t="s">
        <v>436</v>
      </c>
      <c r="D32" s="128">
        <v>10</v>
      </c>
      <c r="E32" s="220">
        <v>0</v>
      </c>
      <c r="F32" s="129">
        <f>D32*E32</f>
        <v>0</v>
      </c>
    </row>
    <row r="33" spans="1:6">
      <c r="A33" s="123"/>
      <c r="B33" s="123"/>
      <c r="D33" s="123"/>
      <c r="E33" s="123"/>
      <c r="F33" s="123"/>
    </row>
    <row r="34" spans="1:6" ht="76.5">
      <c r="A34" s="121" t="s">
        <v>179</v>
      </c>
      <c r="B34" s="122" t="s">
        <v>453</v>
      </c>
    </row>
    <row r="35" spans="1:6">
      <c r="A35" s="121"/>
      <c r="B35" s="126" t="s">
        <v>446</v>
      </c>
      <c r="C35" s="127" t="s">
        <v>447</v>
      </c>
      <c r="D35" s="128">
        <v>1480</v>
      </c>
      <c r="E35" s="220">
        <v>0</v>
      </c>
      <c r="F35" s="129">
        <f>D35*E35</f>
        <v>0</v>
      </c>
    </row>
    <row r="36" spans="1:6">
      <c r="A36" s="123"/>
      <c r="B36" s="123"/>
      <c r="D36" s="123"/>
      <c r="E36" s="123"/>
      <c r="F36" s="123"/>
    </row>
    <row r="37" spans="1:6" ht="114.75">
      <c r="A37" s="121" t="s">
        <v>180</v>
      </c>
      <c r="B37" s="122" t="s">
        <v>454</v>
      </c>
      <c r="D37" s="139"/>
      <c r="E37" s="140"/>
      <c r="F37" s="140"/>
    </row>
    <row r="38" spans="1:6">
      <c r="A38" s="121"/>
      <c r="B38" s="126" t="s">
        <v>451</v>
      </c>
      <c r="C38" s="127" t="s">
        <v>436</v>
      </c>
      <c r="D38" s="128">
        <v>8</v>
      </c>
      <c r="E38" s="220">
        <v>0</v>
      </c>
      <c r="F38" s="129">
        <f>D38*E38</f>
        <v>0</v>
      </c>
    </row>
    <row r="39" spans="1:6">
      <c r="A39" s="121"/>
      <c r="B39" s="132"/>
    </row>
    <row r="40" spans="1:6">
      <c r="A40" s="110">
        <v>2</v>
      </c>
      <c r="B40" s="111" t="s">
        <v>181</v>
      </c>
      <c r="C40" s="115"/>
      <c r="D40" s="118"/>
      <c r="E40" s="120"/>
      <c r="F40" s="129">
        <f>SUM(F28:F39)</f>
        <v>0</v>
      </c>
    </row>
    <row r="42" spans="1:6" ht="25.5">
      <c r="A42" s="110">
        <v>3</v>
      </c>
      <c r="B42" s="111" t="s">
        <v>182</v>
      </c>
      <c r="C42" s="147" t="s">
        <v>478</v>
      </c>
      <c r="D42" s="112" t="s">
        <v>160</v>
      </c>
      <c r="E42" s="113" t="s">
        <v>161</v>
      </c>
      <c r="F42" s="114" t="s">
        <v>183</v>
      </c>
    </row>
    <row r="43" spans="1:6">
      <c r="B43" s="116"/>
      <c r="C43" s="115"/>
      <c r="D43" s="118"/>
      <c r="E43" s="119"/>
      <c r="F43" s="120"/>
    </row>
    <row r="44" spans="1:6" ht="140.25">
      <c r="A44" s="121" t="s">
        <v>184</v>
      </c>
      <c r="B44" s="122" t="s">
        <v>455</v>
      </c>
    </row>
    <row r="45" spans="1:6">
      <c r="B45" s="126" t="s">
        <v>185</v>
      </c>
      <c r="C45" s="127" t="s">
        <v>186</v>
      </c>
      <c r="D45" s="128">
        <v>370</v>
      </c>
      <c r="E45" s="220">
        <v>0</v>
      </c>
      <c r="F45" s="129">
        <f>D45*E45</f>
        <v>0</v>
      </c>
    </row>
    <row r="47" spans="1:6" ht="140.25">
      <c r="A47" s="121" t="s">
        <v>187</v>
      </c>
      <c r="B47" s="122" t="s">
        <v>456</v>
      </c>
    </row>
    <row r="48" spans="1:6">
      <c r="A48" s="121"/>
      <c r="B48" s="126" t="s">
        <v>185</v>
      </c>
      <c r="C48" s="127" t="s">
        <v>186</v>
      </c>
      <c r="D48" s="128">
        <v>200</v>
      </c>
      <c r="E48" s="220">
        <v>0</v>
      </c>
      <c r="F48" s="129">
        <f>D48*E48</f>
        <v>0</v>
      </c>
    </row>
    <row r="49" spans="1:6">
      <c r="A49" s="123"/>
      <c r="B49" s="123"/>
      <c r="D49" s="123"/>
      <c r="E49" s="123"/>
      <c r="F49" s="123"/>
    </row>
    <row r="50" spans="1:6" ht="140.25">
      <c r="A50" s="121" t="s">
        <v>188</v>
      </c>
      <c r="B50" s="122" t="s">
        <v>457</v>
      </c>
      <c r="D50" s="142"/>
    </row>
    <row r="51" spans="1:6">
      <c r="A51" s="121"/>
      <c r="B51" s="126" t="s">
        <v>189</v>
      </c>
      <c r="C51" s="127" t="s">
        <v>186</v>
      </c>
      <c r="D51" s="143">
        <v>55</v>
      </c>
      <c r="E51" s="220">
        <v>0</v>
      </c>
      <c r="F51" s="129">
        <f>D51*E51</f>
        <v>0</v>
      </c>
    </row>
    <row r="52" spans="1:6">
      <c r="A52" s="121"/>
      <c r="B52" s="132"/>
    </row>
    <row r="53" spans="1:6" ht="114.75">
      <c r="A53" s="121" t="s">
        <v>190</v>
      </c>
      <c r="B53" s="122" t="s">
        <v>458</v>
      </c>
    </row>
    <row r="54" spans="1:6">
      <c r="A54" s="121"/>
      <c r="B54" s="126" t="s">
        <v>191</v>
      </c>
      <c r="C54" s="127" t="s">
        <v>32</v>
      </c>
      <c r="D54" s="131">
        <v>6</v>
      </c>
      <c r="E54" s="220">
        <v>0</v>
      </c>
      <c r="F54" s="129">
        <f>D54*E54</f>
        <v>0</v>
      </c>
    </row>
    <row r="55" spans="1:6">
      <c r="A55" s="121"/>
      <c r="B55" s="132"/>
    </row>
    <row r="56" spans="1:6" ht="89.25">
      <c r="A56" s="121" t="s">
        <v>192</v>
      </c>
      <c r="B56" s="122" t="s">
        <v>459</v>
      </c>
    </row>
    <row r="57" spans="1:6">
      <c r="A57" s="121"/>
      <c r="B57" s="126" t="s">
        <v>451</v>
      </c>
      <c r="C57" s="127" t="s">
        <v>436</v>
      </c>
      <c r="D57" s="128">
        <v>5</v>
      </c>
      <c r="E57" s="220">
        <v>0</v>
      </c>
      <c r="F57" s="129">
        <f>D57*E57</f>
        <v>0</v>
      </c>
    </row>
    <row r="58" spans="1:6">
      <c r="A58" s="123"/>
      <c r="B58" s="123"/>
      <c r="D58" s="123"/>
      <c r="E58" s="123"/>
      <c r="F58" s="123"/>
    </row>
    <row r="59" spans="1:6" s="115" customFormat="1">
      <c r="A59" s="110">
        <v>3</v>
      </c>
      <c r="B59" s="111" t="s">
        <v>193</v>
      </c>
      <c r="D59" s="118"/>
      <c r="E59" s="120"/>
      <c r="F59" s="129">
        <f>SUM(F45:F58)</f>
        <v>0</v>
      </c>
    </row>
    <row r="60" spans="1:6" s="115" customFormat="1">
      <c r="B60" s="116"/>
      <c r="D60" s="118"/>
      <c r="E60" s="120"/>
      <c r="F60" s="125"/>
    </row>
    <row r="61" spans="1:6" ht="25.5">
      <c r="A61" s="110">
        <v>4</v>
      </c>
      <c r="B61" s="111" t="s">
        <v>194</v>
      </c>
      <c r="C61" s="147" t="s">
        <v>478</v>
      </c>
      <c r="D61" s="112" t="s">
        <v>160</v>
      </c>
      <c r="E61" s="113" t="s">
        <v>161</v>
      </c>
      <c r="F61" s="114" t="s">
        <v>183</v>
      </c>
    </row>
    <row r="62" spans="1:6">
      <c r="B62" s="116"/>
      <c r="C62" s="115"/>
      <c r="D62" s="118"/>
      <c r="E62" s="120"/>
    </row>
    <row r="63" spans="1:6" s="115" customFormat="1" ht="153">
      <c r="A63" s="115" t="s">
        <v>195</v>
      </c>
      <c r="B63" s="122" t="s">
        <v>460</v>
      </c>
      <c r="C63" s="123"/>
      <c r="D63" s="124"/>
      <c r="E63" s="124"/>
      <c r="F63" s="125"/>
    </row>
    <row r="64" spans="1:6">
      <c r="B64" s="126" t="s">
        <v>451</v>
      </c>
      <c r="C64" s="127" t="s">
        <v>436</v>
      </c>
      <c r="D64" s="128">
        <v>563</v>
      </c>
      <c r="E64" s="220">
        <v>0</v>
      </c>
      <c r="F64" s="129">
        <f>D64*E64</f>
        <v>0</v>
      </c>
    </row>
    <row r="65" spans="1:6">
      <c r="A65" s="123"/>
      <c r="B65" s="123"/>
      <c r="D65" s="123"/>
      <c r="E65" s="123"/>
      <c r="F65" s="123"/>
    </row>
    <row r="66" spans="1:6" ht="127.5">
      <c r="A66" s="115" t="s">
        <v>196</v>
      </c>
      <c r="B66" s="122" t="s">
        <v>461</v>
      </c>
    </row>
    <row r="67" spans="1:6">
      <c r="B67" s="126" t="s">
        <v>462</v>
      </c>
      <c r="C67" s="127" t="s">
        <v>447</v>
      </c>
      <c r="D67" s="128">
        <v>970</v>
      </c>
      <c r="E67" s="220">
        <v>0</v>
      </c>
      <c r="F67" s="129">
        <f>D67*E67</f>
        <v>0</v>
      </c>
    </row>
    <row r="69" spans="1:6">
      <c r="A69" s="110">
        <v>4</v>
      </c>
      <c r="B69" s="111" t="s">
        <v>197</v>
      </c>
      <c r="C69" s="115"/>
      <c r="D69" s="118"/>
      <c r="E69" s="120"/>
      <c r="F69" s="129">
        <f>SUM(F64:F68)</f>
        <v>0</v>
      </c>
    </row>
    <row r="71" spans="1:6" ht="25.5">
      <c r="A71" s="110">
        <v>5</v>
      </c>
      <c r="B71" s="111" t="s">
        <v>198</v>
      </c>
      <c r="C71" s="147" t="s">
        <v>478</v>
      </c>
      <c r="D71" s="112" t="s">
        <v>160</v>
      </c>
      <c r="E71" s="113" t="s">
        <v>161</v>
      </c>
      <c r="F71" s="114" t="s">
        <v>183</v>
      </c>
    </row>
    <row r="73" spans="1:6" ht="165.75">
      <c r="A73" s="121" t="s">
        <v>199</v>
      </c>
      <c r="B73" s="122" t="s">
        <v>463</v>
      </c>
    </row>
    <row r="74" spans="1:6">
      <c r="B74" s="126" t="s">
        <v>462</v>
      </c>
      <c r="C74" s="127" t="s">
        <v>447</v>
      </c>
      <c r="D74" s="128">
        <v>1220</v>
      </c>
      <c r="E74" s="220">
        <v>0</v>
      </c>
      <c r="F74" s="129">
        <f>D74*E74</f>
        <v>0</v>
      </c>
    </row>
    <row r="75" spans="1:6">
      <c r="B75" s="132"/>
    </row>
    <row r="76" spans="1:6" s="115" customFormat="1" ht="165.75">
      <c r="A76" s="121" t="s">
        <v>200</v>
      </c>
      <c r="B76" s="144" t="s">
        <v>464</v>
      </c>
      <c r="C76" s="123"/>
      <c r="D76" s="124"/>
      <c r="E76" s="124"/>
      <c r="F76" s="125"/>
    </row>
    <row r="77" spans="1:6" s="115" customFormat="1">
      <c r="B77" s="126" t="s">
        <v>462</v>
      </c>
      <c r="C77" s="127" t="s">
        <v>447</v>
      </c>
      <c r="D77" s="128">
        <v>422</v>
      </c>
      <c r="E77" s="220">
        <v>0</v>
      </c>
      <c r="F77" s="129">
        <f>D77*E77</f>
        <v>0</v>
      </c>
    </row>
    <row r="78" spans="1:6">
      <c r="B78" s="132"/>
    </row>
    <row r="79" spans="1:6">
      <c r="A79" s="110">
        <v>5</v>
      </c>
      <c r="B79" s="111" t="s">
        <v>201</v>
      </c>
      <c r="C79" s="115"/>
      <c r="D79" s="118"/>
      <c r="E79" s="120"/>
      <c r="F79" s="129">
        <f>SUM(F73:F77)</f>
        <v>0</v>
      </c>
    </row>
    <row r="81" spans="1:6" ht="25.5">
      <c r="A81" s="110">
        <v>6</v>
      </c>
      <c r="B81" s="110" t="s">
        <v>202</v>
      </c>
      <c r="C81" s="147" t="s">
        <v>478</v>
      </c>
      <c r="D81" s="145" t="s">
        <v>160</v>
      </c>
      <c r="E81" s="146" t="s">
        <v>161</v>
      </c>
      <c r="F81" s="147" t="s">
        <v>183</v>
      </c>
    </row>
    <row r="82" spans="1:6">
      <c r="B82" s="148"/>
      <c r="D82" s="149"/>
      <c r="E82" s="149"/>
      <c r="F82" s="150"/>
    </row>
    <row r="83" spans="1:6" ht="114.75">
      <c r="A83" s="115" t="s">
        <v>203</v>
      </c>
      <c r="B83" s="151" t="s">
        <v>465</v>
      </c>
      <c r="D83" s="149"/>
      <c r="E83" s="149"/>
      <c r="F83" s="150"/>
    </row>
    <row r="84" spans="1:6">
      <c r="B84" s="152" t="s">
        <v>168</v>
      </c>
      <c r="C84" s="127" t="s">
        <v>32</v>
      </c>
      <c r="D84" s="153">
        <v>3</v>
      </c>
      <c r="E84" s="221">
        <v>0</v>
      </c>
      <c r="F84" s="129">
        <f>D84*E84</f>
        <v>0</v>
      </c>
    </row>
    <row r="85" spans="1:6">
      <c r="B85" s="148"/>
      <c r="D85" s="149"/>
      <c r="E85" s="149"/>
      <c r="F85" s="150"/>
    </row>
    <row r="86" spans="1:6" ht="140.25">
      <c r="A86" s="115" t="s">
        <v>204</v>
      </c>
      <c r="B86" s="151" t="s">
        <v>466</v>
      </c>
      <c r="D86" s="149"/>
      <c r="E86" s="149"/>
      <c r="F86" s="150"/>
    </row>
    <row r="87" spans="1:6">
      <c r="B87" s="152" t="s">
        <v>205</v>
      </c>
      <c r="C87" s="127" t="s">
        <v>32</v>
      </c>
      <c r="D87" s="153">
        <v>2</v>
      </c>
      <c r="E87" s="221">
        <v>0</v>
      </c>
      <c r="F87" s="129">
        <f>D87*E87</f>
        <v>0</v>
      </c>
    </row>
    <row r="88" spans="1:6">
      <c r="B88" s="155"/>
      <c r="D88" s="149"/>
      <c r="E88" s="149"/>
    </row>
    <row r="89" spans="1:6" ht="165.75">
      <c r="A89" s="115" t="s">
        <v>206</v>
      </c>
      <c r="B89" s="122" t="s">
        <v>467</v>
      </c>
      <c r="D89" s="149"/>
      <c r="E89" s="149"/>
      <c r="F89" s="150"/>
    </row>
    <row r="90" spans="1:6">
      <c r="B90" s="152" t="s">
        <v>168</v>
      </c>
      <c r="C90" s="127" t="s">
        <v>32</v>
      </c>
      <c r="D90" s="153">
        <v>2</v>
      </c>
      <c r="E90" s="221">
        <v>0</v>
      </c>
      <c r="F90" s="129">
        <f>D90*E90</f>
        <v>0</v>
      </c>
    </row>
    <row r="91" spans="1:6">
      <c r="B91" s="148"/>
      <c r="D91" s="149"/>
      <c r="E91" s="149"/>
      <c r="F91" s="150"/>
    </row>
    <row r="92" spans="1:6" ht="165.75">
      <c r="A92" s="115" t="s">
        <v>207</v>
      </c>
      <c r="B92" s="151" t="s">
        <v>468</v>
      </c>
      <c r="D92" s="149"/>
      <c r="E92" s="149"/>
      <c r="F92" s="150"/>
    </row>
    <row r="93" spans="1:6" ht="25.5">
      <c r="B93" s="151" t="s">
        <v>469</v>
      </c>
      <c r="D93" s="149"/>
      <c r="E93" s="149"/>
      <c r="F93" s="150"/>
    </row>
    <row r="94" spans="1:6">
      <c r="B94" s="152" t="s">
        <v>208</v>
      </c>
      <c r="C94" s="156" t="s">
        <v>186</v>
      </c>
      <c r="D94" s="154">
        <v>150</v>
      </c>
      <c r="E94" s="221">
        <v>0</v>
      </c>
      <c r="F94" s="129">
        <f>D94*E94</f>
        <v>0</v>
      </c>
    </row>
    <row r="95" spans="1:6">
      <c r="B95" s="148"/>
      <c r="D95" s="149"/>
      <c r="E95" s="149"/>
      <c r="F95" s="150"/>
    </row>
    <row r="96" spans="1:6" ht="127.5">
      <c r="A96" s="121" t="s">
        <v>209</v>
      </c>
      <c r="B96" s="151" t="s">
        <v>470</v>
      </c>
      <c r="D96" s="149"/>
      <c r="E96" s="149"/>
      <c r="F96" s="150"/>
    </row>
    <row r="97" spans="1:6" ht="25.5">
      <c r="B97" s="151" t="s">
        <v>471</v>
      </c>
      <c r="D97" s="149"/>
      <c r="E97" s="149"/>
      <c r="F97" s="150"/>
    </row>
    <row r="98" spans="1:6">
      <c r="B98" s="152" t="s">
        <v>210</v>
      </c>
      <c r="C98" s="156" t="s">
        <v>186</v>
      </c>
      <c r="D98" s="154">
        <v>12</v>
      </c>
      <c r="E98" s="221">
        <v>0</v>
      </c>
      <c r="F98" s="129">
        <f>D98*E98</f>
        <v>0</v>
      </c>
    </row>
    <row r="99" spans="1:6">
      <c r="B99" s="148"/>
      <c r="D99" s="149"/>
      <c r="E99" s="149"/>
      <c r="F99" s="150"/>
    </row>
    <row r="100" spans="1:6" ht="102">
      <c r="A100" s="115" t="s">
        <v>211</v>
      </c>
      <c r="B100" s="151" t="s">
        <v>472</v>
      </c>
      <c r="D100" s="149"/>
      <c r="E100" s="149"/>
      <c r="F100" s="150"/>
    </row>
    <row r="101" spans="1:6">
      <c r="B101" s="152" t="s">
        <v>212</v>
      </c>
      <c r="C101" s="127" t="s">
        <v>447</v>
      </c>
      <c r="D101" s="154">
        <v>220</v>
      </c>
      <c r="E101" s="221">
        <v>0</v>
      </c>
      <c r="F101" s="129">
        <f>D101*E101</f>
        <v>0</v>
      </c>
    </row>
    <row r="102" spans="1:6">
      <c r="B102" s="148"/>
      <c r="D102" s="149"/>
      <c r="E102" s="149"/>
      <c r="F102" s="150"/>
    </row>
    <row r="103" spans="1:6">
      <c r="A103" s="110">
        <v>6</v>
      </c>
      <c r="B103" s="110" t="s">
        <v>213</v>
      </c>
      <c r="C103" s="115"/>
      <c r="D103" s="157"/>
      <c r="E103" s="158"/>
      <c r="F103" s="129">
        <f>SUM(F84:F102)</f>
        <v>0</v>
      </c>
    </row>
    <row r="105" spans="1:6" ht="25.5">
      <c r="B105" s="205" t="s">
        <v>214</v>
      </c>
      <c r="C105" s="244"/>
      <c r="D105" s="245"/>
      <c r="E105" s="245"/>
      <c r="F105" s="206" t="s">
        <v>183</v>
      </c>
    </row>
    <row r="106" spans="1:6">
      <c r="B106" s="148"/>
      <c r="C106" s="117"/>
      <c r="D106" s="157"/>
      <c r="E106" s="159"/>
      <c r="F106" s="158"/>
    </row>
    <row r="107" spans="1:6">
      <c r="A107" s="160">
        <v>1</v>
      </c>
      <c r="B107" s="160" t="s">
        <v>215</v>
      </c>
      <c r="C107" s="161"/>
      <c r="D107" s="162"/>
      <c r="E107" s="162"/>
      <c r="F107" s="163">
        <f>F24</f>
        <v>0</v>
      </c>
    </row>
    <row r="108" spans="1:6">
      <c r="A108" s="160">
        <v>2</v>
      </c>
      <c r="B108" s="160" t="s">
        <v>216</v>
      </c>
      <c r="C108" s="161"/>
      <c r="D108" s="162"/>
      <c r="E108" s="162"/>
      <c r="F108" s="163">
        <f>F40</f>
        <v>0</v>
      </c>
    </row>
    <row r="109" spans="1:6">
      <c r="A109" s="160">
        <v>3</v>
      </c>
      <c r="B109" s="160" t="s">
        <v>217</v>
      </c>
      <c r="C109" s="161"/>
      <c r="D109" s="162"/>
      <c r="E109" s="162"/>
      <c r="F109" s="163">
        <f>F59</f>
        <v>0</v>
      </c>
    </row>
    <row r="110" spans="1:6">
      <c r="A110" s="160">
        <v>4</v>
      </c>
      <c r="B110" s="164" t="s">
        <v>218</v>
      </c>
      <c r="C110" s="161"/>
      <c r="D110" s="162"/>
      <c r="E110" s="162"/>
      <c r="F110" s="163">
        <f>F69</f>
        <v>0</v>
      </c>
    </row>
    <row r="111" spans="1:6">
      <c r="A111" s="160">
        <v>5</v>
      </c>
      <c r="B111" s="164" t="s">
        <v>219</v>
      </c>
      <c r="C111" s="161"/>
      <c r="D111" s="162"/>
      <c r="E111" s="162"/>
      <c r="F111" s="163">
        <f>F79</f>
        <v>0</v>
      </c>
    </row>
    <row r="112" spans="1:6">
      <c r="A112" s="160">
        <v>6</v>
      </c>
      <c r="B112" s="164" t="s">
        <v>220</v>
      </c>
      <c r="C112" s="161"/>
      <c r="D112" s="162"/>
      <c r="E112" s="162"/>
      <c r="F112" s="163">
        <f>F103</f>
        <v>0</v>
      </c>
    </row>
    <row r="113" spans="1:6">
      <c r="A113" s="165"/>
      <c r="B113" s="166"/>
      <c r="C113" s="161"/>
      <c r="D113" s="162"/>
      <c r="E113" s="162"/>
      <c r="F113" s="167"/>
    </row>
    <row r="114" spans="1:6">
      <c r="A114" s="165"/>
      <c r="B114" s="151" t="s">
        <v>221</v>
      </c>
      <c r="C114" s="161"/>
      <c r="D114" s="162"/>
      <c r="E114" s="162"/>
      <c r="F114" s="163">
        <f>SUM(F107:F112)</f>
        <v>0</v>
      </c>
    </row>
    <row r="115" spans="1:6">
      <c r="A115" s="165"/>
      <c r="B115" s="166"/>
      <c r="C115" s="161"/>
      <c r="D115" s="162"/>
      <c r="E115" s="162"/>
      <c r="F115" s="168"/>
    </row>
  </sheetData>
  <sheetProtection algorithmName="SHA-512" hashValue="A2IFg9AG48ZzM0Wg23rNyBszWdrQzkCGM6j19oT5D2DkZ4TC6t5FGOntDozFoUTfy4FPhGpPXkICr/pLamHdFw==" saltValue="C1h8hEv1rbyYKxyI6Y+w8g==" spinCount="100000" sheet="1" objects="1" scenarios="1" selectLockedCells="1"/>
  <mergeCells count="1">
    <mergeCell ref="C105:E105"/>
  </mergeCells>
  <pageMargins left="0.98402777777777772" right="0.19652777777777777" top="0.59027777777777779" bottom="0.59027777777777779" header="0.51180555555555551" footer="0.51180555555555551"/>
  <pageSetup paperSize="9" firstPageNumber="0" orientation="portrait" horizontalDpi="300" verticalDpi="300" r:id="rId1"/>
  <headerFooter alignWithMargins="0"/>
  <rowBreaks count="6" manualBreakCount="6">
    <brk id="24" max="5" man="1"/>
    <brk id="40" max="5" man="1"/>
    <brk id="59" max="5" man="1"/>
    <brk id="69" max="5" man="1"/>
    <brk id="79" max="5" man="1"/>
    <brk id="10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0"/>
  <sheetViews>
    <sheetView showZeros="0" view="pageBreakPreview" topLeftCell="A183" zoomScaleNormal="70" zoomScaleSheetLayoutView="100" workbookViewId="0">
      <selection activeCell="E187" sqref="E187"/>
    </sheetView>
  </sheetViews>
  <sheetFormatPr defaultRowHeight="12.75"/>
  <cols>
    <col min="1" max="1" width="3.5703125" style="27" customWidth="1"/>
    <col min="2" max="2" width="40.7109375" style="29" customWidth="1"/>
    <col min="3" max="3" width="5.7109375" style="30" customWidth="1"/>
    <col min="4" max="4" width="7" style="28" customWidth="1"/>
    <col min="5" max="5" width="16" style="28" customWidth="1"/>
    <col min="6" max="6" width="14" style="28" bestFit="1" customWidth="1"/>
    <col min="7" max="16384" width="9.140625" style="26"/>
  </cols>
  <sheetData>
    <row r="2" spans="1:6">
      <c r="A2" s="169" t="s">
        <v>0</v>
      </c>
      <c r="B2" s="247" t="s">
        <v>1</v>
      </c>
      <c r="C2" s="247"/>
      <c r="D2" s="247"/>
      <c r="E2" s="247"/>
    </row>
    <row r="4" spans="1:6">
      <c r="A4" s="169" t="s">
        <v>2</v>
      </c>
      <c r="B4" s="247" t="s">
        <v>3</v>
      </c>
      <c r="C4" s="247"/>
      <c r="D4" s="247"/>
      <c r="E4" s="247"/>
    </row>
    <row r="6" spans="1:6" ht="10.5" customHeight="1">
      <c r="A6" s="169" t="s">
        <v>4</v>
      </c>
      <c r="B6" s="247" t="s">
        <v>5</v>
      </c>
      <c r="C6" s="247"/>
      <c r="D6" s="247"/>
      <c r="E6" s="247"/>
    </row>
    <row r="7" spans="1:6" ht="25.5" customHeight="1">
      <c r="C7" s="240" t="s">
        <v>226</v>
      </c>
      <c r="D7" s="242" t="s">
        <v>160</v>
      </c>
      <c r="E7" s="243" t="s">
        <v>161</v>
      </c>
      <c r="F7" s="242" t="s">
        <v>162</v>
      </c>
    </row>
    <row r="8" spans="1:6" ht="216.75">
      <c r="A8" s="207" t="s">
        <v>0</v>
      </c>
      <c r="B8" s="208" t="s">
        <v>6</v>
      </c>
      <c r="C8" s="209" t="s">
        <v>7</v>
      </c>
      <c r="D8" s="210">
        <v>131</v>
      </c>
      <c r="E8" s="223">
        <v>0</v>
      </c>
      <c r="F8" s="210">
        <f>D8*E8</f>
        <v>0</v>
      </c>
    </row>
    <row r="9" spans="1:6" ht="63.75">
      <c r="A9" s="207" t="s">
        <v>8</v>
      </c>
      <c r="B9" s="208" t="s">
        <v>9</v>
      </c>
      <c r="C9" s="209" t="s">
        <v>10</v>
      </c>
      <c r="D9" s="210">
        <v>1</v>
      </c>
      <c r="E9" s="223">
        <v>0</v>
      </c>
      <c r="F9" s="210">
        <f>D9*E9</f>
        <v>0</v>
      </c>
    </row>
    <row r="11" spans="1:6">
      <c r="A11" s="211" t="s">
        <v>4</v>
      </c>
      <c r="B11" s="246" t="s">
        <v>11</v>
      </c>
      <c r="C11" s="246"/>
      <c r="D11" s="246"/>
      <c r="E11" s="246"/>
      <c r="F11" s="212">
        <f>SUM(F8:F9)</f>
        <v>0</v>
      </c>
    </row>
    <row r="13" spans="1:6">
      <c r="A13" s="169" t="s">
        <v>12</v>
      </c>
      <c r="B13" s="247" t="s">
        <v>13</v>
      </c>
      <c r="C13" s="247"/>
      <c r="D13" s="247"/>
      <c r="E13" s="247"/>
    </row>
    <row r="14" spans="1:6" ht="27.75" customHeight="1">
      <c r="C14" s="214" t="s">
        <v>226</v>
      </c>
      <c r="D14" s="242" t="s">
        <v>160</v>
      </c>
      <c r="E14" s="243" t="s">
        <v>161</v>
      </c>
      <c r="F14" s="242" t="s">
        <v>162</v>
      </c>
    </row>
    <row r="15" spans="1:6" ht="242.25">
      <c r="A15" s="207" t="s">
        <v>0</v>
      </c>
      <c r="B15" s="208" t="s">
        <v>14</v>
      </c>
      <c r="C15" s="209" t="s">
        <v>15</v>
      </c>
      <c r="D15" s="210">
        <v>111.36</v>
      </c>
      <c r="E15" s="223">
        <v>0</v>
      </c>
      <c r="F15" s="210">
        <f>D15*E15</f>
        <v>0</v>
      </c>
    </row>
    <row r="16" spans="1:6" ht="89.25">
      <c r="A16" s="207" t="s">
        <v>8</v>
      </c>
      <c r="B16" s="208" t="s">
        <v>16</v>
      </c>
      <c r="C16" s="209" t="s">
        <v>15</v>
      </c>
      <c r="D16" s="210">
        <v>5</v>
      </c>
      <c r="E16" s="223">
        <v>0</v>
      </c>
      <c r="F16" s="210">
        <f t="shared" ref="F16:F21" si="0">D16*E16</f>
        <v>0</v>
      </c>
    </row>
    <row r="17" spans="1:6" ht="114.75">
      <c r="A17" s="207" t="s">
        <v>17</v>
      </c>
      <c r="B17" s="208" t="s">
        <v>18</v>
      </c>
      <c r="C17" s="209" t="s">
        <v>19</v>
      </c>
      <c r="D17" s="210">
        <v>91.7</v>
      </c>
      <c r="E17" s="223">
        <v>0</v>
      </c>
      <c r="F17" s="210">
        <f t="shared" si="0"/>
        <v>0</v>
      </c>
    </row>
    <row r="18" spans="1:6" ht="102">
      <c r="A18" s="207" t="s">
        <v>20</v>
      </c>
      <c r="B18" s="208" t="s">
        <v>21</v>
      </c>
      <c r="C18" s="209" t="s">
        <v>15</v>
      </c>
      <c r="D18" s="210">
        <v>10.43</v>
      </c>
      <c r="E18" s="223">
        <v>0</v>
      </c>
      <c r="F18" s="210">
        <f t="shared" si="0"/>
        <v>0</v>
      </c>
    </row>
    <row r="19" spans="1:6" ht="204">
      <c r="A19" s="207" t="s">
        <v>22</v>
      </c>
      <c r="B19" s="208" t="s">
        <v>23</v>
      </c>
      <c r="C19" s="209" t="s">
        <v>15</v>
      </c>
      <c r="D19" s="210">
        <v>34.42</v>
      </c>
      <c r="E19" s="223">
        <v>0</v>
      </c>
      <c r="F19" s="210">
        <f t="shared" si="0"/>
        <v>0</v>
      </c>
    </row>
    <row r="20" spans="1:6" ht="76.5">
      <c r="A20" s="207" t="s">
        <v>24</v>
      </c>
      <c r="B20" s="208" t="s">
        <v>25</v>
      </c>
      <c r="C20" s="209" t="s">
        <v>15</v>
      </c>
      <c r="D20" s="210">
        <v>64</v>
      </c>
      <c r="E20" s="223">
        <v>0</v>
      </c>
      <c r="F20" s="210">
        <f t="shared" si="0"/>
        <v>0</v>
      </c>
    </row>
    <row r="21" spans="1:6" ht="51">
      <c r="A21" s="207" t="s">
        <v>26</v>
      </c>
      <c r="B21" s="208" t="s">
        <v>27</v>
      </c>
      <c r="C21" s="209" t="s">
        <v>15</v>
      </c>
      <c r="D21" s="210">
        <v>47.85</v>
      </c>
      <c r="E21" s="223">
        <v>0</v>
      </c>
      <c r="F21" s="210">
        <f t="shared" si="0"/>
        <v>0</v>
      </c>
    </row>
    <row r="23" spans="1:6">
      <c r="A23" s="211" t="s">
        <v>12</v>
      </c>
      <c r="B23" s="246" t="s">
        <v>28</v>
      </c>
      <c r="C23" s="246"/>
      <c r="D23" s="246"/>
      <c r="E23" s="246"/>
      <c r="F23" s="212">
        <f>SUM(F15:F21)</f>
        <v>0</v>
      </c>
    </row>
    <row r="25" spans="1:6">
      <c r="A25" s="169" t="s">
        <v>29</v>
      </c>
      <c r="B25" s="247" t="s">
        <v>30</v>
      </c>
      <c r="C25" s="247"/>
      <c r="D25" s="247"/>
      <c r="E25" s="247"/>
    </row>
    <row r="26" spans="1:6" ht="25.5">
      <c r="C26" s="214" t="s">
        <v>226</v>
      </c>
      <c r="D26" s="242" t="s">
        <v>160</v>
      </c>
      <c r="E26" s="243" t="s">
        <v>161</v>
      </c>
      <c r="F26" s="242" t="s">
        <v>162</v>
      </c>
    </row>
    <row r="27" spans="1:6" ht="89.25">
      <c r="A27" s="207" t="s">
        <v>0</v>
      </c>
      <c r="B27" s="208" t="s">
        <v>31</v>
      </c>
      <c r="C27" s="209" t="s">
        <v>32</v>
      </c>
      <c r="D27" s="210">
        <v>2</v>
      </c>
      <c r="E27" s="223">
        <v>0</v>
      </c>
      <c r="F27" s="210">
        <f t="shared" ref="F27:F30" si="1">D27*E27</f>
        <v>0</v>
      </c>
    </row>
    <row r="28" spans="1:6" ht="76.5">
      <c r="A28" s="207" t="s">
        <v>8</v>
      </c>
      <c r="B28" s="208" t="s">
        <v>33</v>
      </c>
      <c r="C28" s="209" t="s">
        <v>32</v>
      </c>
      <c r="D28" s="210">
        <v>3</v>
      </c>
      <c r="E28" s="223">
        <v>0</v>
      </c>
      <c r="F28" s="210">
        <f t="shared" si="1"/>
        <v>0</v>
      </c>
    </row>
    <row r="29" spans="1:6" ht="63.75">
      <c r="A29" s="207" t="s">
        <v>17</v>
      </c>
      <c r="B29" s="208" t="s">
        <v>34</v>
      </c>
      <c r="C29" s="209" t="s">
        <v>32</v>
      </c>
      <c r="D29" s="210">
        <v>3</v>
      </c>
      <c r="E29" s="223">
        <v>0</v>
      </c>
      <c r="F29" s="210">
        <f t="shared" si="1"/>
        <v>0</v>
      </c>
    </row>
    <row r="30" spans="1:6" ht="51">
      <c r="A30" s="207" t="s">
        <v>20</v>
      </c>
      <c r="B30" s="208" t="s">
        <v>35</v>
      </c>
      <c r="C30" s="209" t="s">
        <v>32</v>
      </c>
      <c r="D30" s="210">
        <v>2</v>
      </c>
      <c r="E30" s="223">
        <v>0</v>
      </c>
      <c r="F30" s="210">
        <f t="shared" si="1"/>
        <v>0</v>
      </c>
    </row>
    <row r="32" spans="1:6">
      <c r="A32" s="211" t="s">
        <v>29</v>
      </c>
      <c r="B32" s="246" t="s">
        <v>36</v>
      </c>
      <c r="C32" s="246"/>
      <c r="D32" s="246"/>
      <c r="E32" s="246"/>
      <c r="F32" s="212">
        <f>SUM(F27:F30)</f>
        <v>0</v>
      </c>
    </row>
    <row r="34" spans="1:6">
      <c r="A34" s="169" t="s">
        <v>37</v>
      </c>
      <c r="B34" s="247" t="s">
        <v>38</v>
      </c>
      <c r="C34" s="247"/>
      <c r="D34" s="247"/>
      <c r="E34" s="247"/>
    </row>
    <row r="36" spans="1:6" ht="30" customHeight="1">
      <c r="B36" s="248" t="s">
        <v>39</v>
      </c>
      <c r="C36" s="248"/>
      <c r="D36" s="248"/>
      <c r="E36" s="248"/>
      <c r="F36" s="248"/>
    </row>
    <row r="37" spans="1:6" ht="25.5">
      <c r="C37" s="214" t="s">
        <v>226</v>
      </c>
      <c r="D37" s="242" t="s">
        <v>160</v>
      </c>
      <c r="E37" s="243" t="s">
        <v>161</v>
      </c>
      <c r="F37" s="242" t="s">
        <v>162</v>
      </c>
    </row>
    <row r="38" spans="1:6" ht="114.75">
      <c r="A38" s="207" t="s">
        <v>0</v>
      </c>
      <c r="B38" s="208" t="s">
        <v>479</v>
      </c>
      <c r="C38" s="209"/>
      <c r="D38" s="210"/>
      <c r="E38" s="210"/>
      <c r="F38" s="210"/>
    </row>
    <row r="39" spans="1:6">
      <c r="A39" s="207" t="s">
        <v>40</v>
      </c>
      <c r="B39" s="208" t="s">
        <v>41</v>
      </c>
      <c r="C39" s="209" t="s">
        <v>7</v>
      </c>
      <c r="D39" s="210">
        <v>131</v>
      </c>
      <c r="E39" s="223">
        <v>0</v>
      </c>
      <c r="F39" s="210">
        <f t="shared" ref="F39:F64" si="2">D39*E39</f>
        <v>0</v>
      </c>
    </row>
    <row r="40" spans="1:6" ht="102">
      <c r="A40" s="207" t="s">
        <v>8</v>
      </c>
      <c r="B40" s="208" t="s">
        <v>42</v>
      </c>
      <c r="C40" s="209"/>
      <c r="D40" s="210"/>
      <c r="E40" s="210"/>
      <c r="F40" s="210">
        <f t="shared" si="2"/>
        <v>0</v>
      </c>
    </row>
    <row r="41" spans="1:6">
      <c r="A41" s="207" t="s">
        <v>40</v>
      </c>
      <c r="B41" s="208" t="s">
        <v>43</v>
      </c>
      <c r="C41" s="209" t="s">
        <v>32</v>
      </c>
      <c r="D41" s="210">
        <v>1</v>
      </c>
      <c r="E41" s="223">
        <v>0</v>
      </c>
      <c r="F41" s="210">
        <f t="shared" si="2"/>
        <v>0</v>
      </c>
    </row>
    <row r="42" spans="1:6">
      <c r="A42" s="207" t="s">
        <v>40</v>
      </c>
      <c r="B42" s="208" t="s">
        <v>44</v>
      </c>
      <c r="C42" s="209" t="s">
        <v>32</v>
      </c>
      <c r="D42" s="210">
        <v>2</v>
      </c>
      <c r="E42" s="223">
        <v>0</v>
      </c>
      <c r="F42" s="210">
        <f t="shared" si="2"/>
        <v>0</v>
      </c>
    </row>
    <row r="43" spans="1:6">
      <c r="A43" s="207" t="s">
        <v>40</v>
      </c>
      <c r="B43" s="208" t="s">
        <v>45</v>
      </c>
      <c r="C43" s="209" t="s">
        <v>32</v>
      </c>
      <c r="D43" s="210">
        <v>2</v>
      </c>
      <c r="E43" s="223">
        <v>0</v>
      </c>
      <c r="F43" s="210">
        <f t="shared" si="2"/>
        <v>0</v>
      </c>
    </row>
    <row r="44" spans="1:6">
      <c r="A44" s="207" t="s">
        <v>40</v>
      </c>
      <c r="B44" s="208" t="s">
        <v>46</v>
      </c>
      <c r="C44" s="209" t="s">
        <v>32</v>
      </c>
      <c r="D44" s="210">
        <v>2</v>
      </c>
      <c r="E44" s="223">
        <v>0</v>
      </c>
      <c r="F44" s="210">
        <f t="shared" si="2"/>
        <v>0</v>
      </c>
    </row>
    <row r="45" spans="1:6">
      <c r="A45" s="207" t="s">
        <v>40</v>
      </c>
      <c r="B45" s="208" t="s">
        <v>47</v>
      </c>
      <c r="C45" s="209" t="s">
        <v>32</v>
      </c>
      <c r="D45" s="210">
        <v>1</v>
      </c>
      <c r="E45" s="223">
        <v>0</v>
      </c>
      <c r="F45" s="210">
        <f t="shared" si="2"/>
        <v>0</v>
      </c>
    </row>
    <row r="46" spans="1:6">
      <c r="A46" s="207" t="s">
        <v>40</v>
      </c>
      <c r="B46" s="208" t="s">
        <v>48</v>
      </c>
      <c r="C46" s="209" t="s">
        <v>32</v>
      </c>
      <c r="D46" s="210">
        <v>5</v>
      </c>
      <c r="E46" s="223">
        <v>0</v>
      </c>
      <c r="F46" s="210">
        <f t="shared" si="2"/>
        <v>0</v>
      </c>
    </row>
    <row r="47" spans="1:6">
      <c r="A47" s="207" t="s">
        <v>40</v>
      </c>
      <c r="B47" s="208" t="s">
        <v>49</v>
      </c>
      <c r="C47" s="209" t="s">
        <v>32</v>
      </c>
      <c r="D47" s="210">
        <v>1</v>
      </c>
      <c r="E47" s="223">
        <v>0</v>
      </c>
      <c r="F47" s="210">
        <f t="shared" si="2"/>
        <v>0</v>
      </c>
    </row>
    <row r="48" spans="1:6">
      <c r="A48" s="207" t="s">
        <v>40</v>
      </c>
      <c r="B48" s="208" t="s">
        <v>50</v>
      </c>
      <c r="C48" s="209" t="s">
        <v>32</v>
      </c>
      <c r="D48" s="210">
        <v>2</v>
      </c>
      <c r="E48" s="223">
        <v>0</v>
      </c>
      <c r="F48" s="210">
        <f t="shared" si="2"/>
        <v>0</v>
      </c>
    </row>
    <row r="49" spans="1:6">
      <c r="A49" s="207" t="s">
        <v>40</v>
      </c>
      <c r="B49" s="208"/>
      <c r="C49" s="209"/>
      <c r="D49" s="210"/>
      <c r="E49" s="210"/>
      <c r="F49" s="210">
        <f t="shared" si="2"/>
        <v>0</v>
      </c>
    </row>
    <row r="50" spans="1:6" ht="102">
      <c r="A50" s="207" t="s">
        <v>17</v>
      </c>
      <c r="B50" s="208" t="s">
        <v>51</v>
      </c>
      <c r="C50" s="209"/>
      <c r="D50" s="210"/>
      <c r="E50" s="210"/>
      <c r="F50" s="210">
        <f t="shared" si="2"/>
        <v>0</v>
      </c>
    </row>
    <row r="51" spans="1:6">
      <c r="A51" s="207" t="s">
        <v>40</v>
      </c>
      <c r="B51" s="208" t="s">
        <v>52</v>
      </c>
      <c r="C51" s="209" t="s">
        <v>32</v>
      </c>
      <c r="D51" s="210">
        <v>3</v>
      </c>
      <c r="E51" s="223">
        <v>0</v>
      </c>
      <c r="F51" s="210">
        <f t="shared" si="2"/>
        <v>0</v>
      </c>
    </row>
    <row r="52" spans="1:6" ht="51">
      <c r="A52" s="207" t="s">
        <v>20</v>
      </c>
      <c r="B52" s="208" t="s">
        <v>53</v>
      </c>
      <c r="C52" s="209"/>
      <c r="D52" s="210"/>
      <c r="E52" s="210"/>
      <c r="F52" s="210">
        <f t="shared" si="2"/>
        <v>0</v>
      </c>
    </row>
    <row r="53" spans="1:6">
      <c r="A53" s="207" t="s">
        <v>40</v>
      </c>
      <c r="B53" s="208" t="s">
        <v>54</v>
      </c>
      <c r="C53" s="209" t="s">
        <v>32</v>
      </c>
      <c r="D53" s="210">
        <v>2</v>
      </c>
      <c r="E53" s="223">
        <v>0</v>
      </c>
      <c r="F53" s="210">
        <f t="shared" si="2"/>
        <v>0</v>
      </c>
    </row>
    <row r="54" spans="1:6" ht="76.5">
      <c r="A54" s="207" t="s">
        <v>22</v>
      </c>
      <c r="B54" s="208" t="s">
        <v>55</v>
      </c>
      <c r="C54" s="209" t="s">
        <v>10</v>
      </c>
      <c r="D54" s="210">
        <v>1</v>
      </c>
      <c r="E54" s="223">
        <v>0</v>
      </c>
      <c r="F54" s="210">
        <f t="shared" si="2"/>
        <v>0</v>
      </c>
    </row>
    <row r="55" spans="1:6" ht="255">
      <c r="A55" s="207" t="s">
        <v>24</v>
      </c>
      <c r="B55" s="208" t="s">
        <v>56</v>
      </c>
      <c r="C55" s="209"/>
      <c r="D55" s="210"/>
      <c r="E55" s="210"/>
      <c r="F55" s="210">
        <f t="shared" si="2"/>
        <v>0</v>
      </c>
    </row>
    <row r="56" spans="1:6">
      <c r="A56" s="207" t="s">
        <v>40</v>
      </c>
      <c r="B56" s="208" t="s">
        <v>41</v>
      </c>
      <c r="C56" s="209" t="s">
        <v>7</v>
      </c>
      <c r="D56" s="210">
        <v>131</v>
      </c>
      <c r="E56" s="223">
        <v>0</v>
      </c>
      <c r="F56" s="210">
        <f t="shared" si="2"/>
        <v>0</v>
      </c>
    </row>
    <row r="57" spans="1:6" ht="114.75">
      <c r="A57" s="207" t="s">
        <v>26</v>
      </c>
      <c r="B57" s="208" t="s">
        <v>57</v>
      </c>
      <c r="C57" s="209"/>
      <c r="D57" s="210"/>
      <c r="E57" s="210"/>
      <c r="F57" s="210">
        <f t="shared" si="2"/>
        <v>0</v>
      </c>
    </row>
    <row r="58" spans="1:6">
      <c r="A58" s="207" t="s">
        <v>40</v>
      </c>
      <c r="B58" s="208" t="s">
        <v>41</v>
      </c>
      <c r="C58" s="209" t="s">
        <v>7</v>
      </c>
      <c r="D58" s="210">
        <v>131</v>
      </c>
      <c r="E58" s="223">
        <v>0</v>
      </c>
      <c r="F58" s="210">
        <f t="shared" si="2"/>
        <v>0</v>
      </c>
    </row>
    <row r="59" spans="1:6" ht="216.75">
      <c r="A59" s="207" t="s">
        <v>58</v>
      </c>
      <c r="B59" s="208" t="s">
        <v>59</v>
      </c>
      <c r="C59" s="209"/>
      <c r="D59" s="210"/>
      <c r="E59" s="210"/>
      <c r="F59" s="210">
        <f t="shared" si="2"/>
        <v>0</v>
      </c>
    </row>
    <row r="60" spans="1:6">
      <c r="A60" s="207" t="s">
        <v>40</v>
      </c>
      <c r="B60" s="208" t="s">
        <v>41</v>
      </c>
      <c r="C60" s="209" t="s">
        <v>7</v>
      </c>
      <c r="D60" s="210">
        <v>131</v>
      </c>
      <c r="E60" s="223">
        <v>0</v>
      </c>
      <c r="F60" s="210">
        <f t="shared" si="2"/>
        <v>0</v>
      </c>
    </row>
    <row r="61" spans="1:6" ht="102">
      <c r="A61" s="207" t="s">
        <v>60</v>
      </c>
      <c r="B61" s="208" t="s">
        <v>61</v>
      </c>
      <c r="C61" s="209" t="s">
        <v>10</v>
      </c>
      <c r="D61" s="210">
        <v>1</v>
      </c>
      <c r="E61" s="223">
        <v>0</v>
      </c>
      <c r="F61" s="210">
        <f t="shared" si="2"/>
        <v>0</v>
      </c>
    </row>
    <row r="62" spans="1:6" ht="89.25">
      <c r="A62" s="207" t="s">
        <v>62</v>
      </c>
      <c r="B62" s="208" t="s">
        <v>63</v>
      </c>
      <c r="C62" s="209"/>
      <c r="D62" s="210"/>
      <c r="E62" s="210"/>
      <c r="F62" s="210">
        <f t="shared" si="2"/>
        <v>0</v>
      </c>
    </row>
    <row r="63" spans="1:6">
      <c r="A63" s="207" t="s">
        <v>40</v>
      </c>
      <c r="B63" s="208" t="s">
        <v>64</v>
      </c>
      <c r="C63" s="209" t="s">
        <v>32</v>
      </c>
      <c r="D63" s="210">
        <v>8</v>
      </c>
      <c r="E63" s="223">
        <v>0</v>
      </c>
      <c r="F63" s="210">
        <f t="shared" si="2"/>
        <v>0</v>
      </c>
    </row>
    <row r="64" spans="1:6" ht="38.25">
      <c r="A64" s="207" t="s">
        <v>65</v>
      </c>
      <c r="B64" s="208" t="s">
        <v>66</v>
      </c>
      <c r="C64" s="209" t="s">
        <v>7</v>
      </c>
      <c r="D64" s="210">
        <v>131</v>
      </c>
      <c r="E64" s="223">
        <v>0</v>
      </c>
      <c r="F64" s="210">
        <f t="shared" si="2"/>
        <v>0</v>
      </c>
    </row>
    <row r="66" spans="1:6">
      <c r="A66" s="211" t="s">
        <v>37</v>
      </c>
      <c r="B66" s="246" t="s">
        <v>67</v>
      </c>
      <c r="C66" s="246"/>
      <c r="D66" s="246"/>
      <c r="E66" s="246"/>
      <c r="F66" s="212">
        <f>SUM(F39:F64)</f>
        <v>0</v>
      </c>
    </row>
    <row r="68" spans="1:6">
      <c r="A68" s="169" t="s">
        <v>68</v>
      </c>
      <c r="B68" s="247" t="s">
        <v>69</v>
      </c>
      <c r="C68" s="247"/>
      <c r="D68" s="247"/>
      <c r="E68" s="247"/>
    </row>
    <row r="69" spans="1:6" ht="25.5">
      <c r="C69" s="214" t="s">
        <v>226</v>
      </c>
      <c r="D69" s="242" t="s">
        <v>160</v>
      </c>
      <c r="E69" s="243" t="s">
        <v>161</v>
      </c>
      <c r="F69" s="242" t="s">
        <v>162</v>
      </c>
    </row>
    <row r="70" spans="1:6" ht="38.25">
      <c r="A70" s="207" t="s">
        <v>0</v>
      </c>
      <c r="B70" s="208" t="s">
        <v>70</v>
      </c>
      <c r="C70" s="209" t="s">
        <v>32</v>
      </c>
      <c r="D70" s="210">
        <v>2</v>
      </c>
      <c r="E70" s="223">
        <v>0</v>
      </c>
      <c r="F70" s="210">
        <f t="shared" ref="F70" si="3">D70*E70</f>
        <v>0</v>
      </c>
    </row>
    <row r="72" spans="1:6">
      <c r="A72" s="211" t="s">
        <v>68</v>
      </c>
      <c r="B72" s="246" t="s">
        <v>71</v>
      </c>
      <c r="C72" s="246"/>
      <c r="D72" s="246"/>
      <c r="E72" s="246"/>
      <c r="F72" s="212">
        <f>F70</f>
        <v>0</v>
      </c>
    </row>
    <row r="74" spans="1:6">
      <c r="A74" s="169" t="s">
        <v>72</v>
      </c>
      <c r="B74" s="247" t="s">
        <v>73</v>
      </c>
      <c r="C74" s="247"/>
      <c r="D74" s="247"/>
      <c r="E74" s="247"/>
    </row>
    <row r="75" spans="1:6" ht="25.5">
      <c r="C75" s="214" t="s">
        <v>226</v>
      </c>
      <c r="D75" s="242" t="s">
        <v>160</v>
      </c>
      <c r="E75" s="243" t="s">
        <v>161</v>
      </c>
      <c r="F75" s="242" t="s">
        <v>162</v>
      </c>
    </row>
    <row r="76" spans="1:6" ht="178.5">
      <c r="A76" s="207" t="s">
        <v>0</v>
      </c>
      <c r="B76" s="208" t="s">
        <v>74</v>
      </c>
      <c r="C76" s="209" t="s">
        <v>7</v>
      </c>
      <c r="D76" s="210">
        <v>131</v>
      </c>
      <c r="E76" s="223">
        <v>0</v>
      </c>
      <c r="F76" s="210">
        <f t="shared" ref="F76" si="4">D76*E76</f>
        <v>0</v>
      </c>
    </row>
    <row r="78" spans="1:6">
      <c r="A78" s="211" t="s">
        <v>72</v>
      </c>
      <c r="B78" s="246" t="s">
        <v>75</v>
      </c>
      <c r="C78" s="246"/>
      <c r="D78" s="246"/>
      <c r="E78" s="246"/>
      <c r="F78" s="212">
        <f>F76</f>
        <v>0</v>
      </c>
    </row>
    <row r="80" spans="1:6">
      <c r="B80" s="247" t="s">
        <v>76</v>
      </c>
      <c r="C80" s="247"/>
      <c r="D80" s="247"/>
      <c r="E80" s="247"/>
    </row>
    <row r="81" spans="1:6" ht="25.5">
      <c r="F81" s="242" t="s">
        <v>162</v>
      </c>
    </row>
    <row r="82" spans="1:6">
      <c r="A82" s="213" t="s">
        <v>4</v>
      </c>
      <c r="B82" s="249" t="s">
        <v>5</v>
      </c>
      <c r="C82" s="249"/>
      <c r="D82" s="249"/>
      <c r="E82" s="249"/>
      <c r="F82" s="212">
        <f>F11</f>
        <v>0</v>
      </c>
    </row>
    <row r="83" spans="1:6">
      <c r="A83" s="213" t="s">
        <v>12</v>
      </c>
      <c r="B83" s="246" t="s">
        <v>13</v>
      </c>
      <c r="C83" s="246"/>
      <c r="D83" s="246"/>
      <c r="E83" s="246"/>
      <c r="F83" s="212">
        <f>F23</f>
        <v>0</v>
      </c>
    </row>
    <row r="84" spans="1:6">
      <c r="A84" s="213" t="s">
        <v>29</v>
      </c>
      <c r="B84" s="246" t="s">
        <v>30</v>
      </c>
      <c r="C84" s="246"/>
      <c r="D84" s="246"/>
      <c r="E84" s="246"/>
      <c r="F84" s="212">
        <f>F32</f>
        <v>0</v>
      </c>
    </row>
    <row r="85" spans="1:6">
      <c r="A85" s="213" t="s">
        <v>37</v>
      </c>
      <c r="B85" s="246" t="s">
        <v>38</v>
      </c>
      <c r="C85" s="246"/>
      <c r="D85" s="246"/>
      <c r="E85" s="246"/>
      <c r="F85" s="212">
        <f>F66</f>
        <v>0</v>
      </c>
    </row>
    <row r="86" spans="1:6">
      <c r="A86" s="213" t="s">
        <v>68</v>
      </c>
      <c r="B86" s="246" t="s">
        <v>69</v>
      </c>
      <c r="C86" s="246"/>
      <c r="D86" s="246"/>
      <c r="E86" s="246"/>
      <c r="F86" s="212">
        <f>F72</f>
        <v>0</v>
      </c>
    </row>
    <row r="87" spans="1:6">
      <c r="A87" s="213" t="s">
        <v>72</v>
      </c>
      <c r="B87" s="246" t="s">
        <v>73</v>
      </c>
      <c r="C87" s="246"/>
      <c r="D87" s="246"/>
      <c r="E87" s="246"/>
      <c r="F87" s="212">
        <f>F78</f>
        <v>0</v>
      </c>
    </row>
    <row r="89" spans="1:6">
      <c r="A89" s="213" t="s">
        <v>2</v>
      </c>
      <c r="B89" s="246" t="s">
        <v>77</v>
      </c>
      <c r="C89" s="246"/>
      <c r="D89" s="246"/>
      <c r="E89" s="246"/>
      <c r="F89" s="212">
        <f>SUM(F82:F87)</f>
        <v>0</v>
      </c>
    </row>
    <row r="92" spans="1:6">
      <c r="A92" s="169" t="s">
        <v>78</v>
      </c>
      <c r="B92" s="247" t="s">
        <v>79</v>
      </c>
      <c r="C92" s="247"/>
      <c r="D92" s="247"/>
      <c r="E92" s="247"/>
    </row>
    <row r="94" spans="1:6">
      <c r="A94" s="169" t="s">
        <v>4</v>
      </c>
      <c r="B94" s="247" t="s">
        <v>5</v>
      </c>
      <c r="C94" s="247"/>
      <c r="D94" s="247"/>
      <c r="E94" s="247"/>
    </row>
    <row r="95" spans="1:6" ht="25.5">
      <c r="C95" s="214" t="s">
        <v>226</v>
      </c>
      <c r="D95" s="242" t="s">
        <v>160</v>
      </c>
      <c r="E95" s="243" t="s">
        <v>161</v>
      </c>
      <c r="F95" s="242" t="s">
        <v>162</v>
      </c>
    </row>
    <row r="96" spans="1:6" ht="216.75">
      <c r="A96" s="207" t="s">
        <v>0</v>
      </c>
      <c r="B96" s="208" t="s">
        <v>6</v>
      </c>
      <c r="C96" s="209"/>
      <c r="D96" s="210"/>
      <c r="E96" s="210"/>
      <c r="F96" s="210"/>
    </row>
    <row r="97" spans="1:6">
      <c r="A97" s="207" t="s">
        <v>40</v>
      </c>
      <c r="B97" s="208" t="s">
        <v>80</v>
      </c>
      <c r="C97" s="209" t="s">
        <v>7</v>
      </c>
      <c r="D97" s="210">
        <v>122</v>
      </c>
      <c r="E97" s="223">
        <v>0</v>
      </c>
      <c r="F97" s="210">
        <f t="shared" ref="F97:F99" si="5">D97*E97</f>
        <v>0</v>
      </c>
    </row>
    <row r="98" spans="1:6">
      <c r="A98" s="207" t="s">
        <v>40</v>
      </c>
      <c r="B98" s="208" t="s">
        <v>81</v>
      </c>
      <c r="C98" s="209" t="s">
        <v>7</v>
      </c>
      <c r="D98" s="210">
        <v>76</v>
      </c>
      <c r="E98" s="223">
        <v>0</v>
      </c>
      <c r="F98" s="210">
        <f t="shared" si="5"/>
        <v>0</v>
      </c>
    </row>
    <row r="99" spans="1:6">
      <c r="A99" s="207" t="s">
        <v>40</v>
      </c>
      <c r="B99" s="208" t="s">
        <v>82</v>
      </c>
      <c r="C99" s="209" t="s">
        <v>7</v>
      </c>
      <c r="D99" s="210">
        <v>12</v>
      </c>
      <c r="E99" s="223">
        <v>0</v>
      </c>
      <c r="F99" s="210">
        <f t="shared" si="5"/>
        <v>0</v>
      </c>
    </row>
    <row r="101" spans="1:6">
      <c r="A101" s="211" t="s">
        <v>4</v>
      </c>
      <c r="B101" s="246" t="s">
        <v>11</v>
      </c>
      <c r="C101" s="246"/>
      <c r="D101" s="246"/>
      <c r="E101" s="246"/>
      <c r="F101" s="212">
        <f>SUM(F97:F99)</f>
        <v>0</v>
      </c>
    </row>
    <row r="103" spans="1:6">
      <c r="A103" s="169" t="s">
        <v>12</v>
      </c>
      <c r="B103" s="247" t="s">
        <v>83</v>
      </c>
      <c r="C103" s="247"/>
      <c r="D103" s="247"/>
      <c r="E103" s="247"/>
    </row>
    <row r="104" spans="1:6" ht="25.5">
      <c r="C104" s="214" t="s">
        <v>226</v>
      </c>
      <c r="D104" s="242" t="s">
        <v>160</v>
      </c>
      <c r="E104" s="243" t="s">
        <v>161</v>
      </c>
      <c r="F104" s="242" t="s">
        <v>162</v>
      </c>
    </row>
    <row r="105" spans="1:6" ht="255">
      <c r="A105" s="207" t="s">
        <v>0</v>
      </c>
      <c r="B105" s="208" t="s">
        <v>84</v>
      </c>
      <c r="C105" s="209"/>
      <c r="D105" s="210"/>
      <c r="E105" s="210"/>
      <c r="F105" s="210"/>
    </row>
    <row r="106" spans="1:6">
      <c r="A106" s="207" t="s">
        <v>40</v>
      </c>
      <c r="B106" s="208" t="s">
        <v>85</v>
      </c>
      <c r="C106" s="209" t="s">
        <v>15</v>
      </c>
      <c r="D106" s="210">
        <v>250</v>
      </c>
      <c r="E106" s="223">
        <v>0</v>
      </c>
      <c r="F106" s="210">
        <f t="shared" ref="F106:F129" si="6">D106*E106</f>
        <v>0</v>
      </c>
    </row>
    <row r="107" spans="1:6">
      <c r="A107" s="207" t="s">
        <v>40</v>
      </c>
      <c r="B107" s="208" t="s">
        <v>86</v>
      </c>
      <c r="C107" s="209" t="s">
        <v>15</v>
      </c>
      <c r="D107" s="210">
        <v>45.6</v>
      </c>
      <c r="E107" s="223">
        <v>0</v>
      </c>
      <c r="F107" s="210">
        <f t="shared" si="6"/>
        <v>0</v>
      </c>
    </row>
    <row r="108" spans="1:6">
      <c r="A108" s="207" t="s">
        <v>40</v>
      </c>
      <c r="B108" s="208" t="s">
        <v>87</v>
      </c>
      <c r="C108" s="209" t="s">
        <v>15</v>
      </c>
      <c r="D108" s="210">
        <v>4.4800000000000004</v>
      </c>
      <c r="E108" s="223">
        <v>0</v>
      </c>
      <c r="F108" s="210">
        <f t="shared" si="6"/>
        <v>0</v>
      </c>
    </row>
    <row r="109" spans="1:6" ht="178.5">
      <c r="A109" s="207" t="s">
        <v>8</v>
      </c>
      <c r="B109" s="208" t="s">
        <v>88</v>
      </c>
      <c r="C109" s="209" t="s">
        <v>15</v>
      </c>
      <c r="D109" s="210">
        <v>10</v>
      </c>
      <c r="E109" s="223">
        <v>0</v>
      </c>
      <c r="F109" s="210">
        <f t="shared" si="6"/>
        <v>0</v>
      </c>
    </row>
    <row r="110" spans="1:6" ht="38.25">
      <c r="A110" s="207" t="s">
        <v>17</v>
      </c>
      <c r="B110" s="208" t="s">
        <v>89</v>
      </c>
      <c r="C110" s="209"/>
      <c r="D110" s="210"/>
      <c r="E110" s="210"/>
      <c r="F110" s="210">
        <f t="shared" si="6"/>
        <v>0</v>
      </c>
    </row>
    <row r="111" spans="1:6">
      <c r="A111" s="207" t="s">
        <v>40</v>
      </c>
      <c r="B111" s="208" t="s">
        <v>90</v>
      </c>
      <c r="C111" s="209" t="s">
        <v>15</v>
      </c>
      <c r="D111" s="210">
        <v>8.64</v>
      </c>
      <c r="E111" s="223">
        <v>0</v>
      </c>
      <c r="F111" s="210">
        <f t="shared" si="6"/>
        <v>0</v>
      </c>
    </row>
    <row r="112" spans="1:6" ht="63.75">
      <c r="A112" s="207" t="s">
        <v>20</v>
      </c>
      <c r="B112" s="208" t="s">
        <v>91</v>
      </c>
      <c r="C112" s="209" t="s">
        <v>15</v>
      </c>
      <c r="D112" s="210">
        <v>5.29</v>
      </c>
      <c r="E112" s="223">
        <v>0</v>
      </c>
      <c r="F112" s="210">
        <f t="shared" si="6"/>
        <v>0</v>
      </c>
    </row>
    <row r="113" spans="1:6" ht="63.75">
      <c r="A113" s="207" t="s">
        <v>22</v>
      </c>
      <c r="B113" s="208" t="s">
        <v>92</v>
      </c>
      <c r="C113" s="209"/>
      <c r="D113" s="210"/>
      <c r="E113" s="210"/>
      <c r="F113" s="210">
        <f t="shared" si="6"/>
        <v>0</v>
      </c>
    </row>
    <row r="114" spans="1:6">
      <c r="A114" s="207" t="s">
        <v>40</v>
      </c>
      <c r="B114" s="208" t="s">
        <v>80</v>
      </c>
      <c r="C114" s="209" t="s">
        <v>19</v>
      </c>
      <c r="D114" s="210">
        <v>97.6</v>
      </c>
      <c r="E114" s="223">
        <v>0</v>
      </c>
      <c r="F114" s="210">
        <f t="shared" si="6"/>
        <v>0</v>
      </c>
    </row>
    <row r="115" spans="1:6">
      <c r="A115" s="207" t="s">
        <v>40</v>
      </c>
      <c r="B115" s="208" t="s">
        <v>81</v>
      </c>
      <c r="C115" s="209" t="s">
        <v>19</v>
      </c>
      <c r="D115" s="210">
        <v>45.6</v>
      </c>
      <c r="E115" s="223">
        <v>0</v>
      </c>
      <c r="F115" s="210">
        <f t="shared" si="6"/>
        <v>0</v>
      </c>
    </row>
    <row r="116" spans="1:6">
      <c r="A116" s="207" t="s">
        <v>40</v>
      </c>
      <c r="B116" s="208" t="s">
        <v>82</v>
      </c>
      <c r="C116" s="209" t="s">
        <v>19</v>
      </c>
      <c r="D116" s="210">
        <v>7.2</v>
      </c>
      <c r="E116" s="223">
        <v>0</v>
      </c>
      <c r="F116" s="210">
        <f t="shared" si="6"/>
        <v>0</v>
      </c>
    </row>
    <row r="117" spans="1:6">
      <c r="A117" s="207" t="s">
        <v>40</v>
      </c>
      <c r="B117" s="208" t="s">
        <v>87</v>
      </c>
      <c r="C117" s="209" t="s">
        <v>15</v>
      </c>
      <c r="D117" s="210">
        <v>8.64</v>
      </c>
      <c r="E117" s="223">
        <v>0</v>
      </c>
      <c r="F117" s="210">
        <f t="shared" si="6"/>
        <v>0</v>
      </c>
    </row>
    <row r="118" spans="1:6" ht="114.75">
      <c r="A118" s="207" t="s">
        <v>24</v>
      </c>
      <c r="B118" s="208" t="s">
        <v>93</v>
      </c>
      <c r="C118" s="209"/>
      <c r="D118" s="210"/>
      <c r="E118" s="210"/>
      <c r="F118" s="210">
        <f t="shared" si="6"/>
        <v>0</v>
      </c>
    </row>
    <row r="119" spans="1:6">
      <c r="A119" s="207" t="s">
        <v>40</v>
      </c>
      <c r="B119" s="208" t="s">
        <v>80</v>
      </c>
      <c r="C119" s="209" t="s">
        <v>19</v>
      </c>
      <c r="D119" s="210">
        <v>14</v>
      </c>
      <c r="E119" s="223">
        <v>0</v>
      </c>
      <c r="F119" s="210">
        <f t="shared" si="6"/>
        <v>0</v>
      </c>
    </row>
    <row r="120" spans="1:6">
      <c r="A120" s="207" t="s">
        <v>40</v>
      </c>
      <c r="B120" s="208" t="s">
        <v>81</v>
      </c>
      <c r="C120" s="209" t="s">
        <v>19</v>
      </c>
      <c r="D120" s="210">
        <v>4.5599999999999996</v>
      </c>
      <c r="E120" s="223">
        <v>0</v>
      </c>
      <c r="F120" s="210">
        <f t="shared" si="6"/>
        <v>0</v>
      </c>
    </row>
    <row r="121" spans="1:6" ht="114.75">
      <c r="A121" s="207" t="s">
        <v>26</v>
      </c>
      <c r="B121" s="208" t="s">
        <v>94</v>
      </c>
      <c r="C121" s="209" t="s">
        <v>15</v>
      </c>
      <c r="D121" s="210">
        <v>0.72</v>
      </c>
      <c r="E121" s="223">
        <v>0</v>
      </c>
      <c r="F121" s="210">
        <f t="shared" si="6"/>
        <v>0</v>
      </c>
    </row>
    <row r="122" spans="1:6" ht="63.75">
      <c r="A122" s="207" t="s">
        <v>58</v>
      </c>
      <c r="B122" s="208" t="s">
        <v>95</v>
      </c>
      <c r="C122" s="209"/>
      <c r="D122" s="210"/>
      <c r="E122" s="210"/>
      <c r="F122" s="210">
        <f t="shared" si="6"/>
        <v>0</v>
      </c>
    </row>
    <row r="123" spans="1:6">
      <c r="A123" s="207" t="s">
        <v>40</v>
      </c>
      <c r="B123" s="208" t="s">
        <v>80</v>
      </c>
      <c r="C123" s="209" t="s">
        <v>19</v>
      </c>
      <c r="D123" s="210">
        <v>59</v>
      </c>
      <c r="E123" s="223">
        <v>0</v>
      </c>
      <c r="F123" s="210">
        <f t="shared" si="6"/>
        <v>0</v>
      </c>
    </row>
    <row r="124" spans="1:6" ht="51">
      <c r="A124" s="207" t="s">
        <v>60</v>
      </c>
      <c r="B124" s="208" t="s">
        <v>96</v>
      </c>
      <c r="C124" s="209" t="s">
        <v>15</v>
      </c>
      <c r="D124" s="210">
        <v>6.37</v>
      </c>
      <c r="E124" s="223">
        <v>0</v>
      </c>
      <c r="F124" s="210">
        <f t="shared" si="6"/>
        <v>0</v>
      </c>
    </row>
    <row r="125" spans="1:6" ht="76.5">
      <c r="A125" s="207" t="s">
        <v>62</v>
      </c>
      <c r="B125" s="208" t="s">
        <v>97</v>
      </c>
      <c r="C125" s="209"/>
      <c r="D125" s="210"/>
      <c r="E125" s="210"/>
      <c r="F125" s="210">
        <f t="shared" si="6"/>
        <v>0</v>
      </c>
    </row>
    <row r="126" spans="1:6">
      <c r="A126" s="207" t="s">
        <v>40</v>
      </c>
      <c r="B126" s="208" t="s">
        <v>80</v>
      </c>
      <c r="C126" s="209" t="s">
        <v>19</v>
      </c>
      <c r="D126" s="210">
        <v>168</v>
      </c>
      <c r="E126" s="223">
        <v>0</v>
      </c>
      <c r="F126" s="210">
        <f t="shared" si="6"/>
        <v>0</v>
      </c>
    </row>
    <row r="127" spans="1:6">
      <c r="A127" s="207" t="s">
        <v>40</v>
      </c>
      <c r="B127" s="208" t="s">
        <v>81</v>
      </c>
      <c r="C127" s="209" t="s">
        <v>19</v>
      </c>
      <c r="D127" s="210">
        <v>24.97</v>
      </c>
      <c r="E127" s="223">
        <v>0</v>
      </c>
      <c r="F127" s="210">
        <f t="shared" si="6"/>
        <v>0</v>
      </c>
    </row>
    <row r="128" spans="1:6">
      <c r="A128" s="207" t="s">
        <v>40</v>
      </c>
      <c r="B128" s="208" t="s">
        <v>82</v>
      </c>
      <c r="C128" s="209" t="s">
        <v>19</v>
      </c>
      <c r="D128" s="210">
        <v>3.94</v>
      </c>
      <c r="E128" s="223">
        <v>0</v>
      </c>
      <c r="F128" s="210">
        <f t="shared" si="6"/>
        <v>0</v>
      </c>
    </row>
    <row r="129" spans="1:6" ht="51">
      <c r="A129" s="207" t="s">
        <v>65</v>
      </c>
      <c r="B129" s="208" t="s">
        <v>27</v>
      </c>
      <c r="C129" s="209" t="s">
        <v>15</v>
      </c>
      <c r="D129" s="210">
        <v>84.65</v>
      </c>
      <c r="E129" s="223">
        <v>0</v>
      </c>
      <c r="F129" s="210">
        <f t="shared" si="6"/>
        <v>0</v>
      </c>
    </row>
    <row r="131" spans="1:6">
      <c r="A131" s="211" t="s">
        <v>12</v>
      </c>
      <c r="B131" s="246" t="s">
        <v>98</v>
      </c>
      <c r="C131" s="246"/>
      <c r="D131" s="246"/>
      <c r="E131" s="246"/>
      <c r="F131" s="212">
        <f>SUM(F106:F129)</f>
        <v>0</v>
      </c>
    </row>
    <row r="133" spans="1:6">
      <c r="A133" s="169" t="s">
        <v>29</v>
      </c>
      <c r="B133" s="247" t="s">
        <v>99</v>
      </c>
      <c r="C133" s="247"/>
      <c r="D133" s="247"/>
      <c r="E133" s="247"/>
    </row>
    <row r="134" spans="1:6" ht="25.5">
      <c r="C134" s="214" t="s">
        <v>226</v>
      </c>
      <c r="D134" s="242" t="s">
        <v>160</v>
      </c>
      <c r="E134" s="243" t="s">
        <v>161</v>
      </c>
      <c r="F134" s="242" t="s">
        <v>162</v>
      </c>
    </row>
    <row r="135" spans="1:6" ht="51">
      <c r="A135" s="207" t="s">
        <v>0</v>
      </c>
      <c r="B135" s="208" t="s">
        <v>100</v>
      </c>
      <c r="C135" s="209"/>
      <c r="D135" s="210"/>
      <c r="E135" s="210"/>
      <c r="F135" s="210"/>
    </row>
    <row r="136" spans="1:6">
      <c r="A136" s="207" t="s">
        <v>40</v>
      </c>
      <c r="B136" s="208" t="s">
        <v>81</v>
      </c>
      <c r="C136" s="209" t="s">
        <v>19</v>
      </c>
      <c r="D136" s="210">
        <v>7.69</v>
      </c>
      <c r="E136" s="223">
        <v>0</v>
      </c>
      <c r="F136" s="210">
        <f t="shared" ref="F136:F141" si="7">D136*E136</f>
        <v>0</v>
      </c>
    </row>
    <row r="137" spans="1:6">
      <c r="A137" s="207" t="s">
        <v>40</v>
      </c>
      <c r="B137" s="208" t="s">
        <v>82</v>
      </c>
      <c r="C137" s="209" t="s">
        <v>19</v>
      </c>
      <c r="D137" s="210">
        <v>1.78</v>
      </c>
      <c r="E137" s="223">
        <v>0</v>
      </c>
      <c r="F137" s="210">
        <f t="shared" si="7"/>
        <v>0</v>
      </c>
    </row>
    <row r="138" spans="1:6" ht="63.75">
      <c r="A138" s="207" t="s">
        <v>8</v>
      </c>
      <c r="B138" s="208" t="s">
        <v>101</v>
      </c>
      <c r="C138" s="209" t="s">
        <v>32</v>
      </c>
      <c r="D138" s="210">
        <v>6</v>
      </c>
      <c r="E138" s="223">
        <v>0</v>
      </c>
      <c r="F138" s="210">
        <f t="shared" si="7"/>
        <v>0</v>
      </c>
    </row>
    <row r="139" spans="1:6" ht="63.75">
      <c r="A139" s="207" t="s">
        <v>17</v>
      </c>
      <c r="B139" s="208" t="s">
        <v>102</v>
      </c>
      <c r="C139" s="209" t="s">
        <v>15</v>
      </c>
      <c r="D139" s="210">
        <v>1.01</v>
      </c>
      <c r="E139" s="223">
        <v>0</v>
      </c>
      <c r="F139" s="210">
        <f t="shared" si="7"/>
        <v>0</v>
      </c>
    </row>
    <row r="140" spans="1:6" ht="63.75">
      <c r="A140" s="207" t="s">
        <v>20</v>
      </c>
      <c r="B140" s="208" t="s">
        <v>103</v>
      </c>
      <c r="C140" s="209" t="s">
        <v>15</v>
      </c>
      <c r="D140" s="210">
        <v>2.4700000000000002</v>
      </c>
      <c r="E140" s="223">
        <v>0</v>
      </c>
      <c r="F140" s="210">
        <f t="shared" si="7"/>
        <v>0</v>
      </c>
    </row>
    <row r="141" spans="1:6" ht="102">
      <c r="A141" s="207" t="s">
        <v>22</v>
      </c>
      <c r="B141" s="208" t="s">
        <v>104</v>
      </c>
      <c r="C141" s="209" t="s">
        <v>32</v>
      </c>
      <c r="D141" s="210">
        <v>6</v>
      </c>
      <c r="E141" s="223">
        <v>0</v>
      </c>
      <c r="F141" s="210">
        <f t="shared" si="7"/>
        <v>0</v>
      </c>
    </row>
    <row r="143" spans="1:6">
      <c r="A143" s="211" t="s">
        <v>29</v>
      </c>
      <c r="B143" s="246" t="s">
        <v>105</v>
      </c>
      <c r="C143" s="246"/>
      <c r="D143" s="246"/>
      <c r="E143" s="246"/>
      <c r="F143" s="212">
        <f>SUM(F136:F141)</f>
        <v>0</v>
      </c>
    </row>
    <row r="145" spans="1:6">
      <c r="A145" s="169" t="s">
        <v>37</v>
      </c>
      <c r="B145" s="247" t="s">
        <v>69</v>
      </c>
      <c r="C145" s="247"/>
      <c r="D145" s="247"/>
      <c r="E145" s="247"/>
    </row>
    <row r="146" spans="1:6" ht="25.5">
      <c r="C146" s="214" t="s">
        <v>226</v>
      </c>
      <c r="D146" s="242" t="s">
        <v>160</v>
      </c>
      <c r="E146" s="243" t="s">
        <v>161</v>
      </c>
      <c r="F146" s="242" t="s">
        <v>162</v>
      </c>
    </row>
    <row r="147" spans="1:6" ht="25.5">
      <c r="A147" s="207" t="s">
        <v>0</v>
      </c>
      <c r="B147" s="208" t="s">
        <v>106</v>
      </c>
      <c r="C147" s="209" t="s">
        <v>32</v>
      </c>
      <c r="D147" s="210">
        <v>1</v>
      </c>
      <c r="E147" s="223">
        <v>0</v>
      </c>
      <c r="F147" s="210">
        <f t="shared" ref="F147:F148" si="8">D147*E147</f>
        <v>0</v>
      </c>
    </row>
    <row r="148" spans="1:6" ht="267.75">
      <c r="A148" s="207" t="s">
        <v>8</v>
      </c>
      <c r="B148" s="208" t="s">
        <v>535</v>
      </c>
      <c r="C148" s="209" t="s">
        <v>32</v>
      </c>
      <c r="D148" s="210">
        <v>6</v>
      </c>
      <c r="E148" s="223">
        <v>0</v>
      </c>
      <c r="F148" s="210">
        <f t="shared" si="8"/>
        <v>0</v>
      </c>
    </row>
    <row r="149" spans="1:6">
      <c r="A149" s="309"/>
      <c r="B149" s="313" t="s">
        <v>536</v>
      </c>
      <c r="C149" s="310"/>
      <c r="D149" s="311"/>
      <c r="E149" s="312"/>
      <c r="F149" s="311"/>
    </row>
    <row r="150" spans="1:6" ht="26.25" customHeight="1">
      <c r="A150" s="309"/>
      <c r="B150" s="314"/>
      <c r="C150" s="310"/>
      <c r="D150" s="311"/>
      <c r="E150" s="312"/>
      <c r="F150" s="311"/>
    </row>
    <row r="152" spans="1:6">
      <c r="A152" s="211" t="s">
        <v>37</v>
      </c>
      <c r="B152" s="246" t="s">
        <v>71</v>
      </c>
      <c r="C152" s="246"/>
      <c r="D152" s="246"/>
      <c r="E152" s="246"/>
      <c r="F152" s="212">
        <f>F147+F148</f>
        <v>0</v>
      </c>
    </row>
    <row r="154" spans="1:6">
      <c r="A154" s="169" t="s">
        <v>68</v>
      </c>
      <c r="B154" s="247" t="s">
        <v>38</v>
      </c>
      <c r="C154" s="247"/>
      <c r="D154" s="247"/>
      <c r="E154" s="247"/>
    </row>
    <row r="155" spans="1:6" ht="25.5">
      <c r="C155" s="214" t="s">
        <v>226</v>
      </c>
      <c r="D155" s="242" t="s">
        <v>160</v>
      </c>
      <c r="E155" s="243" t="s">
        <v>161</v>
      </c>
      <c r="F155" s="242" t="s">
        <v>162</v>
      </c>
    </row>
    <row r="156" spans="1:6" ht="63.75">
      <c r="A156" s="207" t="s">
        <v>0</v>
      </c>
      <c r="B156" s="208" t="s">
        <v>107</v>
      </c>
      <c r="C156" s="209"/>
      <c r="D156" s="210"/>
      <c r="E156" s="210"/>
      <c r="F156" s="210"/>
    </row>
    <row r="157" spans="1:6">
      <c r="A157" s="207" t="s">
        <v>40</v>
      </c>
      <c r="B157" s="208" t="s">
        <v>108</v>
      </c>
      <c r="C157" s="209" t="s">
        <v>7</v>
      </c>
      <c r="D157" s="210">
        <v>122</v>
      </c>
      <c r="E157" s="223">
        <v>0</v>
      </c>
      <c r="F157" s="210">
        <f t="shared" ref="F157" si="9">D157*E157</f>
        <v>0</v>
      </c>
    </row>
    <row r="158" spans="1:6" ht="76.5">
      <c r="A158" s="207" t="s">
        <v>8</v>
      </c>
      <c r="B158" s="208" t="s">
        <v>109</v>
      </c>
      <c r="C158" s="209"/>
      <c r="D158" s="210"/>
      <c r="E158" s="210"/>
      <c r="F158" s="210"/>
    </row>
    <row r="159" spans="1:6">
      <c r="A159" s="207" t="s">
        <v>40</v>
      </c>
      <c r="B159" s="208" t="s">
        <v>108</v>
      </c>
      <c r="C159" s="209" t="s">
        <v>7</v>
      </c>
      <c r="D159" s="210">
        <v>122</v>
      </c>
      <c r="E159" s="223">
        <v>0</v>
      </c>
      <c r="F159" s="210">
        <f t="shared" ref="F159" si="10">D159*E159</f>
        <v>0</v>
      </c>
    </row>
    <row r="160" spans="1:6" ht="63.75">
      <c r="A160" s="207" t="s">
        <v>17</v>
      </c>
      <c r="B160" s="208" t="s">
        <v>110</v>
      </c>
      <c r="C160" s="209"/>
      <c r="D160" s="210"/>
      <c r="E160" s="210"/>
      <c r="F160" s="210"/>
    </row>
    <row r="161" spans="1:6">
      <c r="A161" s="207" t="s">
        <v>40</v>
      </c>
      <c r="B161" s="208" t="s">
        <v>111</v>
      </c>
      <c r="C161" s="209" t="s">
        <v>7</v>
      </c>
      <c r="D161" s="210">
        <v>12</v>
      </c>
      <c r="E161" s="223">
        <v>0</v>
      </c>
      <c r="F161" s="210">
        <f t="shared" ref="F161" si="11">D161*E161</f>
        <v>0</v>
      </c>
    </row>
    <row r="162" spans="1:6" hidden="1">
      <c r="A162" s="213"/>
      <c r="B162" s="250"/>
      <c r="C162" s="250"/>
      <c r="D162" s="250"/>
      <c r="E162" s="250"/>
      <c r="F162" s="250"/>
    </row>
    <row r="163" spans="1:6">
      <c r="A163" s="213"/>
      <c r="B163" s="214"/>
      <c r="C163" s="99"/>
      <c r="D163" s="212"/>
      <c r="E163" s="212"/>
      <c r="F163" s="212"/>
    </row>
    <row r="164" spans="1:6">
      <c r="A164" s="207" t="s">
        <v>40</v>
      </c>
      <c r="B164" s="208" t="s">
        <v>112</v>
      </c>
      <c r="C164" s="209" t="s">
        <v>7</v>
      </c>
      <c r="D164" s="210">
        <v>76</v>
      </c>
      <c r="E164" s="223">
        <v>0</v>
      </c>
      <c r="F164" s="210">
        <f t="shared" ref="F164" si="12">D164*E164</f>
        <v>0</v>
      </c>
    </row>
    <row r="165" spans="1:6" ht="63.75">
      <c r="A165" s="207" t="s">
        <v>20</v>
      </c>
      <c r="B165" s="208" t="s">
        <v>113</v>
      </c>
      <c r="C165" s="209"/>
      <c r="D165" s="210"/>
      <c r="E165" s="210"/>
      <c r="F165" s="210"/>
    </row>
    <row r="166" spans="1:6">
      <c r="A166" s="207" t="s">
        <v>40</v>
      </c>
      <c r="B166" s="208" t="s">
        <v>111</v>
      </c>
      <c r="C166" s="209" t="s">
        <v>7</v>
      </c>
      <c r="D166" s="210">
        <v>12</v>
      </c>
      <c r="E166" s="223">
        <v>0</v>
      </c>
      <c r="F166" s="210">
        <f t="shared" ref="F166" si="13">D166*E166</f>
        <v>0</v>
      </c>
    </row>
    <row r="167" spans="1:6" hidden="1">
      <c r="A167" s="213"/>
      <c r="B167" s="250"/>
      <c r="C167" s="250"/>
      <c r="D167" s="250"/>
      <c r="E167" s="250"/>
      <c r="F167" s="250"/>
    </row>
    <row r="168" spans="1:6">
      <c r="A168" s="213"/>
      <c r="B168" s="214"/>
      <c r="C168" s="99"/>
      <c r="D168" s="212"/>
      <c r="E168" s="212"/>
      <c r="F168" s="212"/>
    </row>
    <row r="169" spans="1:6">
      <c r="A169" s="207" t="s">
        <v>40</v>
      </c>
      <c r="B169" s="208" t="s">
        <v>112</v>
      </c>
      <c r="C169" s="209" t="s">
        <v>7</v>
      </c>
      <c r="D169" s="210">
        <v>76</v>
      </c>
      <c r="E169" s="223">
        <v>0</v>
      </c>
      <c r="F169" s="210">
        <f t="shared" ref="F169:F180" si="14">D169*E169</f>
        <v>0</v>
      </c>
    </row>
    <row r="170" spans="1:6" ht="216.75">
      <c r="A170" s="207" t="s">
        <v>22</v>
      </c>
      <c r="B170" s="208" t="s">
        <v>129</v>
      </c>
      <c r="C170" s="209"/>
      <c r="D170" s="210"/>
      <c r="E170" s="210"/>
      <c r="F170" s="210"/>
    </row>
    <row r="171" spans="1:6">
      <c r="A171" s="207" t="s">
        <v>40</v>
      </c>
      <c r="B171" s="208" t="s">
        <v>114</v>
      </c>
      <c r="C171" s="209" t="s">
        <v>32</v>
      </c>
      <c r="D171" s="210">
        <v>1</v>
      </c>
      <c r="E171" s="223">
        <v>0</v>
      </c>
      <c r="F171" s="210">
        <f t="shared" si="14"/>
        <v>0</v>
      </c>
    </row>
    <row r="172" spans="1:6">
      <c r="A172" s="207" t="s">
        <v>40</v>
      </c>
      <c r="B172" s="208" t="s">
        <v>115</v>
      </c>
      <c r="C172" s="209" t="s">
        <v>32</v>
      </c>
      <c r="D172" s="210">
        <v>1</v>
      </c>
      <c r="E172" s="223">
        <v>0</v>
      </c>
      <c r="F172" s="210">
        <f t="shared" si="14"/>
        <v>0</v>
      </c>
    </row>
    <row r="173" spans="1:6">
      <c r="A173" s="207" t="s">
        <v>40</v>
      </c>
      <c r="B173" s="208" t="s">
        <v>116</v>
      </c>
      <c r="C173" s="209" t="s">
        <v>32</v>
      </c>
      <c r="D173" s="210">
        <v>1</v>
      </c>
      <c r="E173" s="223">
        <v>0</v>
      </c>
      <c r="F173" s="210">
        <f t="shared" si="14"/>
        <v>0</v>
      </c>
    </row>
    <row r="174" spans="1:6">
      <c r="A174" s="207" t="s">
        <v>40</v>
      </c>
      <c r="B174" s="208" t="s">
        <v>117</v>
      </c>
      <c r="C174" s="209" t="s">
        <v>32</v>
      </c>
      <c r="D174" s="210">
        <v>1</v>
      </c>
      <c r="E174" s="223">
        <v>0</v>
      </c>
      <c r="F174" s="210">
        <f t="shared" si="14"/>
        <v>0</v>
      </c>
    </row>
    <row r="175" spans="1:6">
      <c r="A175" s="207" t="s">
        <v>40</v>
      </c>
      <c r="B175" s="208" t="s">
        <v>118</v>
      </c>
      <c r="C175" s="209" t="s">
        <v>32</v>
      </c>
      <c r="D175" s="210">
        <v>1</v>
      </c>
      <c r="E175" s="223">
        <v>0</v>
      </c>
      <c r="F175" s="210">
        <f t="shared" si="14"/>
        <v>0</v>
      </c>
    </row>
    <row r="176" spans="1:6">
      <c r="A176" s="207" t="s">
        <v>40</v>
      </c>
      <c r="B176" s="208" t="s">
        <v>119</v>
      </c>
      <c r="C176" s="209" t="s">
        <v>32</v>
      </c>
      <c r="D176" s="210">
        <v>1</v>
      </c>
      <c r="E176" s="223">
        <v>0</v>
      </c>
      <c r="F176" s="210">
        <f t="shared" si="14"/>
        <v>0</v>
      </c>
    </row>
    <row r="177" spans="1:6" ht="89.25">
      <c r="A177" s="207" t="s">
        <v>24</v>
      </c>
      <c r="B177" s="208" t="s">
        <v>120</v>
      </c>
      <c r="C177" s="209" t="s">
        <v>32</v>
      </c>
      <c r="D177" s="210">
        <v>6</v>
      </c>
      <c r="E177" s="223">
        <v>0</v>
      </c>
      <c r="F177" s="210">
        <f t="shared" si="14"/>
        <v>0</v>
      </c>
    </row>
    <row r="178" spans="1:6" ht="51">
      <c r="A178" s="207" t="s">
        <v>26</v>
      </c>
      <c r="B178" s="208" t="s">
        <v>121</v>
      </c>
      <c r="C178" s="209" t="s">
        <v>32</v>
      </c>
      <c r="D178" s="210">
        <v>6</v>
      </c>
      <c r="E178" s="223">
        <v>0</v>
      </c>
      <c r="F178" s="210">
        <f t="shared" si="14"/>
        <v>0</v>
      </c>
    </row>
    <row r="179" spans="1:6" ht="76.5">
      <c r="A179" s="207" t="s">
        <v>58</v>
      </c>
      <c r="B179" s="208" t="s">
        <v>122</v>
      </c>
      <c r="C179" s="209" t="s">
        <v>10</v>
      </c>
      <c r="D179" s="210">
        <v>1</v>
      </c>
      <c r="E179" s="223">
        <v>0</v>
      </c>
      <c r="F179" s="210">
        <f t="shared" si="14"/>
        <v>0</v>
      </c>
    </row>
    <row r="180" spans="1:6" ht="63.75">
      <c r="A180" s="207" t="s">
        <v>60</v>
      </c>
      <c r="B180" s="208" t="s">
        <v>123</v>
      </c>
      <c r="C180" s="209" t="s">
        <v>10</v>
      </c>
      <c r="D180" s="210">
        <v>1</v>
      </c>
      <c r="E180" s="223">
        <v>0</v>
      </c>
      <c r="F180" s="210">
        <f t="shared" si="14"/>
        <v>0</v>
      </c>
    </row>
    <row r="182" spans="1:6">
      <c r="A182" s="211" t="s">
        <v>68</v>
      </c>
      <c r="B182" s="246" t="s">
        <v>67</v>
      </c>
      <c r="C182" s="246"/>
      <c r="D182" s="246"/>
      <c r="E182" s="246"/>
      <c r="F182" s="215">
        <f>SUM(F157+F159+F161+F164+F166+F169+F171+F172+F173+F174+F175+F176+F177+F178+F179+F180)</f>
        <v>0</v>
      </c>
    </row>
    <row r="184" spans="1:6">
      <c r="A184" s="169" t="s">
        <v>72</v>
      </c>
      <c r="B184" s="247" t="s">
        <v>73</v>
      </c>
      <c r="C184" s="247"/>
      <c r="D184" s="247"/>
      <c r="E184" s="247"/>
    </row>
    <row r="185" spans="1:6" ht="25.5">
      <c r="C185" s="214" t="s">
        <v>226</v>
      </c>
      <c r="D185" s="242" t="s">
        <v>160</v>
      </c>
      <c r="E185" s="243" t="s">
        <v>161</v>
      </c>
      <c r="F185" s="242" t="s">
        <v>162</v>
      </c>
    </row>
    <row r="186" spans="1:6" ht="165.75">
      <c r="A186" s="207" t="s">
        <v>0</v>
      </c>
      <c r="B186" s="208" t="s">
        <v>124</v>
      </c>
      <c r="C186" s="209"/>
      <c r="D186" s="210"/>
      <c r="E186" s="210"/>
      <c r="F186" s="210"/>
    </row>
    <row r="187" spans="1:6">
      <c r="A187" s="207" t="s">
        <v>40</v>
      </c>
      <c r="B187" s="208" t="s">
        <v>108</v>
      </c>
      <c r="C187" s="209" t="s">
        <v>7</v>
      </c>
      <c r="D187" s="210">
        <v>122</v>
      </c>
      <c r="E187" s="223">
        <v>0</v>
      </c>
      <c r="F187" s="210">
        <f t="shared" ref="F187:F188" si="15">D187*E187</f>
        <v>0</v>
      </c>
    </row>
    <row r="188" spans="1:6">
      <c r="A188" s="207" t="s">
        <v>40</v>
      </c>
      <c r="B188" s="208" t="s">
        <v>111</v>
      </c>
      <c r="C188" s="209" t="s">
        <v>7</v>
      </c>
      <c r="D188" s="210">
        <v>12</v>
      </c>
      <c r="E188" s="223">
        <v>0</v>
      </c>
      <c r="F188" s="210">
        <f t="shared" si="15"/>
        <v>0</v>
      </c>
    </row>
    <row r="189" spans="1:6" hidden="1">
      <c r="A189" s="213"/>
      <c r="B189" s="250"/>
      <c r="C189" s="250"/>
      <c r="D189" s="250"/>
      <c r="E189" s="250"/>
      <c r="F189" s="250"/>
    </row>
    <row r="190" spans="1:6">
      <c r="A190" s="207" t="s">
        <v>40</v>
      </c>
      <c r="B190" s="208" t="s">
        <v>112</v>
      </c>
      <c r="C190" s="209" t="s">
        <v>7</v>
      </c>
      <c r="D190" s="210">
        <v>76</v>
      </c>
      <c r="E190" s="223">
        <v>0</v>
      </c>
      <c r="F190" s="210">
        <f t="shared" ref="F190" si="16">D190*E190</f>
        <v>0</v>
      </c>
    </row>
    <row r="192" spans="1:6">
      <c r="A192" s="211" t="s">
        <v>72</v>
      </c>
      <c r="B192" s="246" t="s">
        <v>75</v>
      </c>
      <c r="C192" s="246"/>
      <c r="D192" s="246"/>
      <c r="E192" s="246"/>
      <c r="F192" s="212">
        <f>F187+F188+F190</f>
        <v>0</v>
      </c>
    </row>
    <row r="194" spans="1:6">
      <c r="B194" s="247" t="s">
        <v>125</v>
      </c>
      <c r="C194" s="247"/>
      <c r="D194" s="247"/>
      <c r="E194" s="247"/>
    </row>
    <row r="195" spans="1:6" ht="25.5">
      <c r="F195" s="242" t="s">
        <v>162</v>
      </c>
    </row>
    <row r="196" spans="1:6">
      <c r="A196" s="213" t="s">
        <v>4</v>
      </c>
      <c r="B196" s="246" t="s">
        <v>5</v>
      </c>
      <c r="C196" s="246"/>
      <c r="D196" s="246"/>
      <c r="E196" s="246"/>
      <c r="F196" s="212">
        <f>F101</f>
        <v>0</v>
      </c>
    </row>
    <row r="197" spans="1:6">
      <c r="A197" s="213" t="s">
        <v>12</v>
      </c>
      <c r="B197" s="246" t="s">
        <v>83</v>
      </c>
      <c r="C197" s="246"/>
      <c r="D197" s="246"/>
      <c r="E197" s="246"/>
      <c r="F197" s="212">
        <f>F131</f>
        <v>0</v>
      </c>
    </row>
    <row r="198" spans="1:6">
      <c r="A198" s="213" t="s">
        <v>29</v>
      </c>
      <c r="B198" s="246" t="s">
        <v>99</v>
      </c>
      <c r="C198" s="246"/>
      <c r="D198" s="246"/>
      <c r="E198" s="246"/>
      <c r="F198" s="212">
        <f>F143</f>
        <v>0</v>
      </c>
    </row>
    <row r="199" spans="1:6">
      <c r="A199" s="213" t="s">
        <v>37</v>
      </c>
      <c r="B199" s="246" t="s">
        <v>69</v>
      </c>
      <c r="C199" s="246"/>
      <c r="D199" s="246"/>
      <c r="E199" s="246"/>
      <c r="F199" s="212">
        <f>F152</f>
        <v>0</v>
      </c>
    </row>
    <row r="200" spans="1:6">
      <c r="A200" s="213" t="s">
        <v>68</v>
      </c>
      <c r="B200" s="246" t="s">
        <v>38</v>
      </c>
      <c r="C200" s="246"/>
      <c r="D200" s="246"/>
      <c r="E200" s="246"/>
      <c r="F200" s="212">
        <f>F182</f>
        <v>0</v>
      </c>
    </row>
    <row r="201" spans="1:6">
      <c r="A201" s="213" t="s">
        <v>72</v>
      </c>
      <c r="B201" s="246" t="s">
        <v>73</v>
      </c>
      <c r="C201" s="246"/>
      <c r="D201" s="246"/>
      <c r="E201" s="246"/>
      <c r="F201" s="212">
        <f>F192</f>
        <v>0</v>
      </c>
    </row>
    <row r="203" spans="1:6">
      <c r="A203" s="213" t="s">
        <v>78</v>
      </c>
      <c r="B203" s="246" t="s">
        <v>126</v>
      </c>
      <c r="C203" s="246"/>
      <c r="D203" s="246"/>
      <c r="E203" s="246"/>
      <c r="F203" s="212">
        <f>SUM(F196:F201)</f>
        <v>0</v>
      </c>
    </row>
    <row r="205" spans="1:6">
      <c r="B205" s="247" t="s">
        <v>127</v>
      </c>
      <c r="C205" s="247"/>
      <c r="D205" s="247"/>
      <c r="E205" s="247"/>
    </row>
    <row r="206" spans="1:6" ht="25.5">
      <c r="F206" s="242" t="s">
        <v>162</v>
      </c>
    </row>
    <row r="207" spans="1:6">
      <c r="A207" s="213" t="s">
        <v>2</v>
      </c>
      <c r="B207" s="246" t="s">
        <v>3</v>
      </c>
      <c r="C207" s="246"/>
      <c r="D207" s="246"/>
      <c r="E207" s="246"/>
      <c r="F207" s="212">
        <f>F89</f>
        <v>0</v>
      </c>
    </row>
    <row r="208" spans="1:6">
      <c r="A208" s="213" t="s">
        <v>78</v>
      </c>
      <c r="B208" s="246" t="s">
        <v>79</v>
      </c>
      <c r="C208" s="246"/>
      <c r="D208" s="246"/>
      <c r="E208" s="246"/>
      <c r="F208" s="212">
        <f>F203</f>
        <v>0</v>
      </c>
    </row>
    <row r="210" spans="1:6">
      <c r="A210" s="213">
        <v>1</v>
      </c>
      <c r="B210" s="246" t="s">
        <v>128</v>
      </c>
      <c r="C210" s="246"/>
      <c r="D210" s="246"/>
      <c r="E210" s="246"/>
      <c r="F210" s="212">
        <f>F207+F208</f>
        <v>0</v>
      </c>
    </row>
  </sheetData>
  <sheetProtection algorithmName="SHA-512" hashValue="MxPWz9tmBwwh7DgyH/jfcXexDsYyw/EXGaAg1BNUZt3qklCD8+Aat/GrDm4L3zLVtUeWs9/GxTfdwKJsBHi1Uw==" saltValue="WLxh6TmkmL5+O4ONIQekYw==" spinCount="100000" sheet="1" objects="1" scenarios="1" selectLockedCells="1"/>
  <mergeCells count="51">
    <mergeCell ref="B207:E207"/>
    <mergeCell ref="B208:E208"/>
    <mergeCell ref="B210:E210"/>
    <mergeCell ref="B198:E198"/>
    <mergeCell ref="B199:E199"/>
    <mergeCell ref="B200:E200"/>
    <mergeCell ref="B201:E201"/>
    <mergeCell ref="B203:E203"/>
    <mergeCell ref="B205:E205"/>
    <mergeCell ref="B197:E197"/>
    <mergeCell ref="B145:E145"/>
    <mergeCell ref="B152:E152"/>
    <mergeCell ref="B154:E154"/>
    <mergeCell ref="B162:F162"/>
    <mergeCell ref="B167:F167"/>
    <mergeCell ref="B182:E182"/>
    <mergeCell ref="B184:E184"/>
    <mergeCell ref="B189:F189"/>
    <mergeCell ref="B192:E192"/>
    <mergeCell ref="B194:E194"/>
    <mergeCell ref="B196:E196"/>
    <mergeCell ref="B143:E143"/>
    <mergeCell ref="B84:E84"/>
    <mergeCell ref="B85:E85"/>
    <mergeCell ref="B86:E86"/>
    <mergeCell ref="B87:E87"/>
    <mergeCell ref="B89:E89"/>
    <mergeCell ref="B92:E92"/>
    <mergeCell ref="B94:E94"/>
    <mergeCell ref="B101:E101"/>
    <mergeCell ref="B103:E103"/>
    <mergeCell ref="B131:E131"/>
    <mergeCell ref="B133:E133"/>
    <mergeCell ref="B83:E83"/>
    <mergeCell ref="B25:E25"/>
    <mergeCell ref="B32:E32"/>
    <mergeCell ref="B34:E34"/>
    <mergeCell ref="B36:F36"/>
    <mergeCell ref="B66:E66"/>
    <mergeCell ref="B68:E68"/>
    <mergeCell ref="B72:E72"/>
    <mergeCell ref="B74:E74"/>
    <mergeCell ref="B78:E78"/>
    <mergeCell ref="B80:E80"/>
    <mergeCell ref="B82:E82"/>
    <mergeCell ref="B23:E23"/>
    <mergeCell ref="B2:E2"/>
    <mergeCell ref="B4:E4"/>
    <mergeCell ref="B6:E6"/>
    <mergeCell ref="B11:E11"/>
    <mergeCell ref="B13:E13"/>
  </mergeCells>
  <pageMargins left="0.7" right="0.7" top="0.75" bottom="0.75" header="0.3" footer="0.3"/>
  <pageSetup paperSize="9" orientation="portrait" r:id="rId1"/>
  <rowBreaks count="13" manualBreakCount="13">
    <brk id="12" max="16383" man="1"/>
    <brk id="24" max="16383" man="1"/>
    <brk id="33" max="16383" man="1"/>
    <brk id="67" max="16383" man="1"/>
    <brk id="79" max="16383" man="1"/>
    <brk id="90" max="16383" man="1"/>
    <brk id="101" max="16383" man="1"/>
    <brk id="131" max="16383" man="1"/>
    <brk id="143" max="16383" man="1"/>
    <brk id="152" max="16383" man="1"/>
    <brk id="182" max="16383" man="1"/>
    <brk id="192" max="16383" man="1"/>
    <brk id="2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8"/>
  <sheetViews>
    <sheetView view="pageBreakPreview" topLeftCell="A124" zoomScale="120" zoomScaleNormal="100" zoomScaleSheetLayoutView="120" workbookViewId="0">
      <selection activeCell="E144" sqref="E144"/>
    </sheetView>
  </sheetViews>
  <sheetFormatPr defaultRowHeight="12.75"/>
  <cols>
    <col min="1" max="1" width="6" style="55" customWidth="1"/>
    <col min="2" max="2" width="40.28515625" style="55" customWidth="1"/>
    <col min="3" max="3" width="6.85546875" style="55" customWidth="1"/>
    <col min="4" max="4" width="10.42578125" style="55" customWidth="1"/>
    <col min="5" max="5" width="11.7109375" style="55" customWidth="1"/>
    <col min="6" max="6" width="13.7109375" style="55" customWidth="1"/>
    <col min="7" max="7" width="9.140625" style="55"/>
    <col min="8" max="8" width="20" style="68" customWidth="1"/>
    <col min="9" max="9" width="9.140625" style="68"/>
    <col min="10" max="256" width="9.140625" style="55"/>
    <col min="257" max="257" width="6" style="55" customWidth="1"/>
    <col min="258" max="258" width="40.28515625" style="55" customWidth="1"/>
    <col min="259" max="259" width="6.85546875" style="55" customWidth="1"/>
    <col min="260" max="260" width="10.42578125" style="55" customWidth="1"/>
    <col min="261" max="261" width="11.7109375" style="55" customWidth="1"/>
    <col min="262" max="262" width="13.7109375" style="55" customWidth="1"/>
    <col min="263" max="263" width="9.140625" style="55"/>
    <col min="264" max="264" width="20" style="55" customWidth="1"/>
    <col min="265" max="512" width="9.140625" style="55"/>
    <col min="513" max="513" width="6" style="55" customWidth="1"/>
    <col min="514" max="514" width="40.28515625" style="55" customWidth="1"/>
    <col min="515" max="515" width="6.85546875" style="55" customWidth="1"/>
    <col min="516" max="516" width="10.42578125" style="55" customWidth="1"/>
    <col min="517" max="517" width="11.7109375" style="55" customWidth="1"/>
    <col min="518" max="518" width="13.7109375" style="55" customWidth="1"/>
    <col min="519" max="519" width="9.140625" style="55"/>
    <col min="520" max="520" width="20" style="55" customWidth="1"/>
    <col min="521" max="768" width="9.140625" style="55"/>
    <col min="769" max="769" width="6" style="55" customWidth="1"/>
    <col min="770" max="770" width="40.28515625" style="55" customWidth="1"/>
    <col min="771" max="771" width="6.85546875" style="55" customWidth="1"/>
    <col min="772" max="772" width="10.42578125" style="55" customWidth="1"/>
    <col min="773" max="773" width="11.7109375" style="55" customWidth="1"/>
    <col min="774" max="774" width="13.7109375" style="55" customWidth="1"/>
    <col min="775" max="775" width="9.140625" style="55"/>
    <col min="776" max="776" width="20" style="55" customWidth="1"/>
    <col min="777" max="1024" width="9.140625" style="55"/>
    <col min="1025" max="1025" width="6" style="55" customWidth="1"/>
    <col min="1026" max="1026" width="40.28515625" style="55" customWidth="1"/>
    <col min="1027" max="1027" width="6.85546875" style="55" customWidth="1"/>
    <col min="1028" max="1028" width="10.42578125" style="55" customWidth="1"/>
    <col min="1029" max="1029" width="11.7109375" style="55" customWidth="1"/>
    <col min="1030" max="1030" width="13.7109375" style="55" customWidth="1"/>
    <col min="1031" max="1031" width="9.140625" style="55"/>
    <col min="1032" max="1032" width="20" style="55" customWidth="1"/>
    <col min="1033" max="1280" width="9.140625" style="55"/>
    <col min="1281" max="1281" width="6" style="55" customWidth="1"/>
    <col min="1282" max="1282" width="40.28515625" style="55" customWidth="1"/>
    <col min="1283" max="1283" width="6.85546875" style="55" customWidth="1"/>
    <col min="1284" max="1284" width="10.42578125" style="55" customWidth="1"/>
    <col min="1285" max="1285" width="11.7109375" style="55" customWidth="1"/>
    <col min="1286" max="1286" width="13.7109375" style="55" customWidth="1"/>
    <col min="1287" max="1287" width="9.140625" style="55"/>
    <col min="1288" max="1288" width="20" style="55" customWidth="1"/>
    <col min="1289" max="1536" width="9.140625" style="55"/>
    <col min="1537" max="1537" width="6" style="55" customWidth="1"/>
    <col min="1538" max="1538" width="40.28515625" style="55" customWidth="1"/>
    <col min="1539" max="1539" width="6.85546875" style="55" customWidth="1"/>
    <col min="1540" max="1540" width="10.42578125" style="55" customWidth="1"/>
    <col min="1541" max="1541" width="11.7109375" style="55" customWidth="1"/>
    <col min="1542" max="1542" width="13.7109375" style="55" customWidth="1"/>
    <col min="1543" max="1543" width="9.140625" style="55"/>
    <col min="1544" max="1544" width="20" style="55" customWidth="1"/>
    <col min="1545" max="1792" width="9.140625" style="55"/>
    <col min="1793" max="1793" width="6" style="55" customWidth="1"/>
    <col min="1794" max="1794" width="40.28515625" style="55" customWidth="1"/>
    <col min="1795" max="1795" width="6.85546875" style="55" customWidth="1"/>
    <col min="1796" max="1796" width="10.42578125" style="55" customWidth="1"/>
    <col min="1797" max="1797" width="11.7109375" style="55" customWidth="1"/>
    <col min="1798" max="1798" width="13.7109375" style="55" customWidth="1"/>
    <col min="1799" max="1799" width="9.140625" style="55"/>
    <col min="1800" max="1800" width="20" style="55" customWidth="1"/>
    <col min="1801" max="2048" width="9.140625" style="55"/>
    <col min="2049" max="2049" width="6" style="55" customWidth="1"/>
    <col min="2050" max="2050" width="40.28515625" style="55" customWidth="1"/>
    <col min="2051" max="2051" width="6.85546875" style="55" customWidth="1"/>
    <col min="2052" max="2052" width="10.42578125" style="55" customWidth="1"/>
    <col min="2053" max="2053" width="11.7109375" style="55" customWidth="1"/>
    <col min="2054" max="2054" width="13.7109375" style="55" customWidth="1"/>
    <col min="2055" max="2055" width="9.140625" style="55"/>
    <col min="2056" max="2056" width="20" style="55" customWidth="1"/>
    <col min="2057" max="2304" width="9.140625" style="55"/>
    <col min="2305" max="2305" width="6" style="55" customWidth="1"/>
    <col min="2306" max="2306" width="40.28515625" style="55" customWidth="1"/>
    <col min="2307" max="2307" width="6.85546875" style="55" customWidth="1"/>
    <col min="2308" max="2308" width="10.42578125" style="55" customWidth="1"/>
    <col min="2309" max="2309" width="11.7109375" style="55" customWidth="1"/>
    <col min="2310" max="2310" width="13.7109375" style="55" customWidth="1"/>
    <col min="2311" max="2311" width="9.140625" style="55"/>
    <col min="2312" max="2312" width="20" style="55" customWidth="1"/>
    <col min="2313" max="2560" width="9.140625" style="55"/>
    <col min="2561" max="2561" width="6" style="55" customWidth="1"/>
    <col min="2562" max="2562" width="40.28515625" style="55" customWidth="1"/>
    <col min="2563" max="2563" width="6.85546875" style="55" customWidth="1"/>
    <col min="2564" max="2564" width="10.42578125" style="55" customWidth="1"/>
    <col min="2565" max="2565" width="11.7109375" style="55" customWidth="1"/>
    <col min="2566" max="2566" width="13.7109375" style="55" customWidth="1"/>
    <col min="2567" max="2567" width="9.140625" style="55"/>
    <col min="2568" max="2568" width="20" style="55" customWidth="1"/>
    <col min="2569" max="2816" width="9.140625" style="55"/>
    <col min="2817" max="2817" width="6" style="55" customWidth="1"/>
    <col min="2818" max="2818" width="40.28515625" style="55" customWidth="1"/>
    <col min="2819" max="2819" width="6.85546875" style="55" customWidth="1"/>
    <col min="2820" max="2820" width="10.42578125" style="55" customWidth="1"/>
    <col min="2821" max="2821" width="11.7109375" style="55" customWidth="1"/>
    <col min="2822" max="2822" width="13.7109375" style="55" customWidth="1"/>
    <col min="2823" max="2823" width="9.140625" style="55"/>
    <col min="2824" max="2824" width="20" style="55" customWidth="1"/>
    <col min="2825" max="3072" width="9.140625" style="55"/>
    <col min="3073" max="3073" width="6" style="55" customWidth="1"/>
    <col min="3074" max="3074" width="40.28515625" style="55" customWidth="1"/>
    <col min="3075" max="3075" width="6.85546875" style="55" customWidth="1"/>
    <col min="3076" max="3076" width="10.42578125" style="55" customWidth="1"/>
    <col min="3077" max="3077" width="11.7109375" style="55" customWidth="1"/>
    <col min="3078" max="3078" width="13.7109375" style="55" customWidth="1"/>
    <col min="3079" max="3079" width="9.140625" style="55"/>
    <col min="3080" max="3080" width="20" style="55" customWidth="1"/>
    <col min="3081" max="3328" width="9.140625" style="55"/>
    <col min="3329" max="3329" width="6" style="55" customWidth="1"/>
    <col min="3330" max="3330" width="40.28515625" style="55" customWidth="1"/>
    <col min="3331" max="3331" width="6.85546875" style="55" customWidth="1"/>
    <col min="3332" max="3332" width="10.42578125" style="55" customWidth="1"/>
    <col min="3333" max="3333" width="11.7109375" style="55" customWidth="1"/>
    <col min="3334" max="3334" width="13.7109375" style="55" customWidth="1"/>
    <col min="3335" max="3335" width="9.140625" style="55"/>
    <col min="3336" max="3336" width="20" style="55" customWidth="1"/>
    <col min="3337" max="3584" width="9.140625" style="55"/>
    <col min="3585" max="3585" width="6" style="55" customWidth="1"/>
    <col min="3586" max="3586" width="40.28515625" style="55" customWidth="1"/>
    <col min="3587" max="3587" width="6.85546875" style="55" customWidth="1"/>
    <col min="3588" max="3588" width="10.42578125" style="55" customWidth="1"/>
    <col min="3589" max="3589" width="11.7109375" style="55" customWidth="1"/>
    <col min="3590" max="3590" width="13.7109375" style="55" customWidth="1"/>
    <col min="3591" max="3591" width="9.140625" style="55"/>
    <col min="3592" max="3592" width="20" style="55" customWidth="1"/>
    <col min="3593" max="3840" width="9.140625" style="55"/>
    <col min="3841" max="3841" width="6" style="55" customWidth="1"/>
    <col min="3842" max="3842" width="40.28515625" style="55" customWidth="1"/>
    <col min="3843" max="3843" width="6.85546875" style="55" customWidth="1"/>
    <col min="3844" max="3844" width="10.42578125" style="55" customWidth="1"/>
    <col min="3845" max="3845" width="11.7109375" style="55" customWidth="1"/>
    <col min="3846" max="3846" width="13.7109375" style="55" customWidth="1"/>
    <col min="3847" max="3847" width="9.140625" style="55"/>
    <col min="3848" max="3848" width="20" style="55" customWidth="1"/>
    <col min="3849" max="4096" width="9.140625" style="55"/>
    <col min="4097" max="4097" width="6" style="55" customWidth="1"/>
    <col min="4098" max="4098" width="40.28515625" style="55" customWidth="1"/>
    <col min="4099" max="4099" width="6.85546875" style="55" customWidth="1"/>
    <col min="4100" max="4100" width="10.42578125" style="55" customWidth="1"/>
    <col min="4101" max="4101" width="11.7109375" style="55" customWidth="1"/>
    <col min="4102" max="4102" width="13.7109375" style="55" customWidth="1"/>
    <col min="4103" max="4103" width="9.140625" style="55"/>
    <col min="4104" max="4104" width="20" style="55" customWidth="1"/>
    <col min="4105" max="4352" width="9.140625" style="55"/>
    <col min="4353" max="4353" width="6" style="55" customWidth="1"/>
    <col min="4354" max="4354" width="40.28515625" style="55" customWidth="1"/>
    <col min="4355" max="4355" width="6.85546875" style="55" customWidth="1"/>
    <col min="4356" max="4356" width="10.42578125" style="55" customWidth="1"/>
    <col min="4357" max="4357" width="11.7109375" style="55" customWidth="1"/>
    <col min="4358" max="4358" width="13.7109375" style="55" customWidth="1"/>
    <col min="4359" max="4359" width="9.140625" style="55"/>
    <col min="4360" max="4360" width="20" style="55" customWidth="1"/>
    <col min="4361" max="4608" width="9.140625" style="55"/>
    <col min="4609" max="4609" width="6" style="55" customWidth="1"/>
    <col min="4610" max="4610" width="40.28515625" style="55" customWidth="1"/>
    <col min="4611" max="4611" width="6.85546875" style="55" customWidth="1"/>
    <col min="4612" max="4612" width="10.42578125" style="55" customWidth="1"/>
    <col min="4613" max="4613" width="11.7109375" style="55" customWidth="1"/>
    <col min="4614" max="4614" width="13.7109375" style="55" customWidth="1"/>
    <col min="4615" max="4615" width="9.140625" style="55"/>
    <col min="4616" max="4616" width="20" style="55" customWidth="1"/>
    <col min="4617" max="4864" width="9.140625" style="55"/>
    <col min="4865" max="4865" width="6" style="55" customWidth="1"/>
    <col min="4866" max="4866" width="40.28515625" style="55" customWidth="1"/>
    <col min="4867" max="4867" width="6.85546875" style="55" customWidth="1"/>
    <col min="4868" max="4868" width="10.42578125" style="55" customWidth="1"/>
    <col min="4869" max="4869" width="11.7109375" style="55" customWidth="1"/>
    <col min="4870" max="4870" width="13.7109375" style="55" customWidth="1"/>
    <col min="4871" max="4871" width="9.140625" style="55"/>
    <col min="4872" max="4872" width="20" style="55" customWidth="1"/>
    <col min="4873" max="5120" width="9.140625" style="55"/>
    <col min="5121" max="5121" width="6" style="55" customWidth="1"/>
    <col min="5122" max="5122" width="40.28515625" style="55" customWidth="1"/>
    <col min="5123" max="5123" width="6.85546875" style="55" customWidth="1"/>
    <col min="5124" max="5124" width="10.42578125" style="55" customWidth="1"/>
    <col min="5125" max="5125" width="11.7109375" style="55" customWidth="1"/>
    <col min="5126" max="5126" width="13.7109375" style="55" customWidth="1"/>
    <col min="5127" max="5127" width="9.140625" style="55"/>
    <col min="5128" max="5128" width="20" style="55" customWidth="1"/>
    <col min="5129" max="5376" width="9.140625" style="55"/>
    <col min="5377" max="5377" width="6" style="55" customWidth="1"/>
    <col min="5378" max="5378" width="40.28515625" style="55" customWidth="1"/>
    <col min="5379" max="5379" width="6.85546875" style="55" customWidth="1"/>
    <col min="5380" max="5380" width="10.42578125" style="55" customWidth="1"/>
    <col min="5381" max="5381" width="11.7109375" style="55" customWidth="1"/>
    <col min="5382" max="5382" width="13.7109375" style="55" customWidth="1"/>
    <col min="5383" max="5383" width="9.140625" style="55"/>
    <col min="5384" max="5384" width="20" style="55" customWidth="1"/>
    <col min="5385" max="5632" width="9.140625" style="55"/>
    <col min="5633" max="5633" width="6" style="55" customWidth="1"/>
    <col min="5634" max="5634" width="40.28515625" style="55" customWidth="1"/>
    <col min="5635" max="5635" width="6.85546875" style="55" customWidth="1"/>
    <col min="5636" max="5636" width="10.42578125" style="55" customWidth="1"/>
    <col min="5637" max="5637" width="11.7109375" style="55" customWidth="1"/>
    <col min="5638" max="5638" width="13.7109375" style="55" customWidth="1"/>
    <col min="5639" max="5639" width="9.140625" style="55"/>
    <col min="5640" max="5640" width="20" style="55" customWidth="1"/>
    <col min="5641" max="5888" width="9.140625" style="55"/>
    <col min="5889" max="5889" width="6" style="55" customWidth="1"/>
    <col min="5890" max="5890" width="40.28515625" style="55" customWidth="1"/>
    <col min="5891" max="5891" width="6.85546875" style="55" customWidth="1"/>
    <col min="5892" max="5892" width="10.42578125" style="55" customWidth="1"/>
    <col min="5893" max="5893" width="11.7109375" style="55" customWidth="1"/>
    <col min="5894" max="5894" width="13.7109375" style="55" customWidth="1"/>
    <col min="5895" max="5895" width="9.140625" style="55"/>
    <col min="5896" max="5896" width="20" style="55" customWidth="1"/>
    <col min="5897" max="6144" width="9.140625" style="55"/>
    <col min="6145" max="6145" width="6" style="55" customWidth="1"/>
    <col min="6146" max="6146" width="40.28515625" style="55" customWidth="1"/>
    <col min="6147" max="6147" width="6.85546875" style="55" customWidth="1"/>
    <col min="6148" max="6148" width="10.42578125" style="55" customWidth="1"/>
    <col min="6149" max="6149" width="11.7109375" style="55" customWidth="1"/>
    <col min="6150" max="6150" width="13.7109375" style="55" customWidth="1"/>
    <col min="6151" max="6151" width="9.140625" style="55"/>
    <col min="6152" max="6152" width="20" style="55" customWidth="1"/>
    <col min="6153" max="6400" width="9.140625" style="55"/>
    <col min="6401" max="6401" width="6" style="55" customWidth="1"/>
    <col min="6402" max="6402" width="40.28515625" style="55" customWidth="1"/>
    <col min="6403" max="6403" width="6.85546875" style="55" customWidth="1"/>
    <col min="6404" max="6404" width="10.42578125" style="55" customWidth="1"/>
    <col min="6405" max="6405" width="11.7109375" style="55" customWidth="1"/>
    <col min="6406" max="6406" width="13.7109375" style="55" customWidth="1"/>
    <col min="6407" max="6407" width="9.140625" style="55"/>
    <col min="6408" max="6408" width="20" style="55" customWidth="1"/>
    <col min="6409" max="6656" width="9.140625" style="55"/>
    <col min="6657" max="6657" width="6" style="55" customWidth="1"/>
    <col min="6658" max="6658" width="40.28515625" style="55" customWidth="1"/>
    <col min="6659" max="6659" width="6.85546875" style="55" customWidth="1"/>
    <col min="6660" max="6660" width="10.42578125" style="55" customWidth="1"/>
    <col min="6661" max="6661" width="11.7109375" style="55" customWidth="1"/>
    <col min="6662" max="6662" width="13.7109375" style="55" customWidth="1"/>
    <col min="6663" max="6663" width="9.140625" style="55"/>
    <col min="6664" max="6664" width="20" style="55" customWidth="1"/>
    <col min="6665" max="6912" width="9.140625" style="55"/>
    <col min="6913" max="6913" width="6" style="55" customWidth="1"/>
    <col min="6914" max="6914" width="40.28515625" style="55" customWidth="1"/>
    <col min="6915" max="6915" width="6.85546875" style="55" customWidth="1"/>
    <col min="6916" max="6916" width="10.42578125" style="55" customWidth="1"/>
    <col min="6917" max="6917" width="11.7109375" style="55" customWidth="1"/>
    <col min="6918" max="6918" width="13.7109375" style="55" customWidth="1"/>
    <col min="6919" max="6919" width="9.140625" style="55"/>
    <col min="6920" max="6920" width="20" style="55" customWidth="1"/>
    <col min="6921" max="7168" width="9.140625" style="55"/>
    <col min="7169" max="7169" width="6" style="55" customWidth="1"/>
    <col min="7170" max="7170" width="40.28515625" style="55" customWidth="1"/>
    <col min="7171" max="7171" width="6.85546875" style="55" customWidth="1"/>
    <col min="7172" max="7172" width="10.42578125" style="55" customWidth="1"/>
    <col min="7173" max="7173" width="11.7109375" style="55" customWidth="1"/>
    <col min="7174" max="7174" width="13.7109375" style="55" customWidth="1"/>
    <col min="7175" max="7175" width="9.140625" style="55"/>
    <col min="7176" max="7176" width="20" style="55" customWidth="1"/>
    <col min="7177" max="7424" width="9.140625" style="55"/>
    <col min="7425" max="7425" width="6" style="55" customWidth="1"/>
    <col min="7426" max="7426" width="40.28515625" style="55" customWidth="1"/>
    <col min="7427" max="7427" width="6.85546875" style="55" customWidth="1"/>
    <col min="7428" max="7428" width="10.42578125" style="55" customWidth="1"/>
    <col min="7429" max="7429" width="11.7109375" style="55" customWidth="1"/>
    <col min="7430" max="7430" width="13.7109375" style="55" customWidth="1"/>
    <col min="7431" max="7431" width="9.140625" style="55"/>
    <col min="7432" max="7432" width="20" style="55" customWidth="1"/>
    <col min="7433" max="7680" width="9.140625" style="55"/>
    <col min="7681" max="7681" width="6" style="55" customWidth="1"/>
    <col min="7682" max="7682" width="40.28515625" style="55" customWidth="1"/>
    <col min="7683" max="7683" width="6.85546875" style="55" customWidth="1"/>
    <col min="7684" max="7684" width="10.42578125" style="55" customWidth="1"/>
    <col min="7685" max="7685" width="11.7109375" style="55" customWidth="1"/>
    <col min="7686" max="7686" width="13.7109375" style="55" customWidth="1"/>
    <col min="7687" max="7687" width="9.140625" style="55"/>
    <col min="7688" max="7688" width="20" style="55" customWidth="1"/>
    <col min="7689" max="7936" width="9.140625" style="55"/>
    <col min="7937" max="7937" width="6" style="55" customWidth="1"/>
    <col min="7938" max="7938" width="40.28515625" style="55" customWidth="1"/>
    <col min="7939" max="7939" width="6.85546875" style="55" customWidth="1"/>
    <col min="7940" max="7940" width="10.42578125" style="55" customWidth="1"/>
    <col min="7941" max="7941" width="11.7109375" style="55" customWidth="1"/>
    <col min="7942" max="7942" width="13.7109375" style="55" customWidth="1"/>
    <col min="7943" max="7943" width="9.140625" style="55"/>
    <col min="7944" max="7944" width="20" style="55" customWidth="1"/>
    <col min="7945" max="8192" width="9.140625" style="55"/>
    <col min="8193" max="8193" width="6" style="55" customWidth="1"/>
    <col min="8194" max="8194" width="40.28515625" style="55" customWidth="1"/>
    <col min="8195" max="8195" width="6.85546875" style="55" customWidth="1"/>
    <col min="8196" max="8196" width="10.42578125" style="55" customWidth="1"/>
    <col min="8197" max="8197" width="11.7109375" style="55" customWidth="1"/>
    <col min="8198" max="8198" width="13.7109375" style="55" customWidth="1"/>
    <col min="8199" max="8199" width="9.140625" style="55"/>
    <col min="8200" max="8200" width="20" style="55" customWidth="1"/>
    <col min="8201" max="8448" width="9.140625" style="55"/>
    <col min="8449" max="8449" width="6" style="55" customWidth="1"/>
    <col min="8450" max="8450" width="40.28515625" style="55" customWidth="1"/>
    <col min="8451" max="8451" width="6.85546875" style="55" customWidth="1"/>
    <col min="8452" max="8452" width="10.42578125" style="55" customWidth="1"/>
    <col min="8453" max="8453" width="11.7109375" style="55" customWidth="1"/>
    <col min="8454" max="8454" width="13.7109375" style="55" customWidth="1"/>
    <col min="8455" max="8455" width="9.140625" style="55"/>
    <col min="8456" max="8456" width="20" style="55" customWidth="1"/>
    <col min="8457" max="8704" width="9.140625" style="55"/>
    <col min="8705" max="8705" width="6" style="55" customWidth="1"/>
    <col min="8706" max="8706" width="40.28515625" style="55" customWidth="1"/>
    <col min="8707" max="8707" width="6.85546875" style="55" customWidth="1"/>
    <col min="8708" max="8708" width="10.42578125" style="55" customWidth="1"/>
    <col min="8709" max="8709" width="11.7109375" style="55" customWidth="1"/>
    <col min="8710" max="8710" width="13.7109375" style="55" customWidth="1"/>
    <col min="8711" max="8711" width="9.140625" style="55"/>
    <col min="8712" max="8712" width="20" style="55" customWidth="1"/>
    <col min="8713" max="8960" width="9.140625" style="55"/>
    <col min="8961" max="8961" width="6" style="55" customWidth="1"/>
    <col min="8962" max="8962" width="40.28515625" style="55" customWidth="1"/>
    <col min="8963" max="8963" width="6.85546875" style="55" customWidth="1"/>
    <col min="8964" max="8964" width="10.42578125" style="55" customWidth="1"/>
    <col min="8965" max="8965" width="11.7109375" style="55" customWidth="1"/>
    <col min="8966" max="8966" width="13.7109375" style="55" customWidth="1"/>
    <col min="8967" max="8967" width="9.140625" style="55"/>
    <col min="8968" max="8968" width="20" style="55" customWidth="1"/>
    <col min="8969" max="9216" width="9.140625" style="55"/>
    <col min="9217" max="9217" width="6" style="55" customWidth="1"/>
    <col min="9218" max="9218" width="40.28515625" style="55" customWidth="1"/>
    <col min="9219" max="9219" width="6.85546875" style="55" customWidth="1"/>
    <col min="9220" max="9220" width="10.42578125" style="55" customWidth="1"/>
    <col min="9221" max="9221" width="11.7109375" style="55" customWidth="1"/>
    <col min="9222" max="9222" width="13.7109375" style="55" customWidth="1"/>
    <col min="9223" max="9223" width="9.140625" style="55"/>
    <col min="9224" max="9224" width="20" style="55" customWidth="1"/>
    <col min="9225" max="9472" width="9.140625" style="55"/>
    <col min="9473" max="9473" width="6" style="55" customWidth="1"/>
    <col min="9474" max="9474" width="40.28515625" style="55" customWidth="1"/>
    <col min="9475" max="9475" width="6.85546875" style="55" customWidth="1"/>
    <col min="9476" max="9476" width="10.42578125" style="55" customWidth="1"/>
    <col min="9477" max="9477" width="11.7109375" style="55" customWidth="1"/>
    <col min="9478" max="9478" width="13.7109375" style="55" customWidth="1"/>
    <col min="9479" max="9479" width="9.140625" style="55"/>
    <col min="9480" max="9480" width="20" style="55" customWidth="1"/>
    <col min="9481" max="9728" width="9.140625" style="55"/>
    <col min="9729" max="9729" width="6" style="55" customWidth="1"/>
    <col min="9730" max="9730" width="40.28515625" style="55" customWidth="1"/>
    <col min="9731" max="9731" width="6.85546875" style="55" customWidth="1"/>
    <col min="9732" max="9732" width="10.42578125" style="55" customWidth="1"/>
    <col min="9733" max="9733" width="11.7109375" style="55" customWidth="1"/>
    <col min="9734" max="9734" width="13.7109375" style="55" customWidth="1"/>
    <col min="9735" max="9735" width="9.140625" style="55"/>
    <col min="9736" max="9736" width="20" style="55" customWidth="1"/>
    <col min="9737" max="9984" width="9.140625" style="55"/>
    <col min="9985" max="9985" width="6" style="55" customWidth="1"/>
    <col min="9986" max="9986" width="40.28515625" style="55" customWidth="1"/>
    <col min="9987" max="9987" width="6.85546875" style="55" customWidth="1"/>
    <col min="9988" max="9988" width="10.42578125" style="55" customWidth="1"/>
    <col min="9989" max="9989" width="11.7109375" style="55" customWidth="1"/>
    <col min="9990" max="9990" width="13.7109375" style="55" customWidth="1"/>
    <col min="9991" max="9991" width="9.140625" style="55"/>
    <col min="9992" max="9992" width="20" style="55" customWidth="1"/>
    <col min="9993" max="10240" width="9.140625" style="55"/>
    <col min="10241" max="10241" width="6" style="55" customWidth="1"/>
    <col min="10242" max="10242" width="40.28515625" style="55" customWidth="1"/>
    <col min="10243" max="10243" width="6.85546875" style="55" customWidth="1"/>
    <col min="10244" max="10244" width="10.42578125" style="55" customWidth="1"/>
    <col min="10245" max="10245" width="11.7109375" style="55" customWidth="1"/>
    <col min="10246" max="10246" width="13.7109375" style="55" customWidth="1"/>
    <col min="10247" max="10247" width="9.140625" style="55"/>
    <col min="10248" max="10248" width="20" style="55" customWidth="1"/>
    <col min="10249" max="10496" width="9.140625" style="55"/>
    <col min="10497" max="10497" width="6" style="55" customWidth="1"/>
    <col min="10498" max="10498" width="40.28515625" style="55" customWidth="1"/>
    <col min="10499" max="10499" width="6.85546875" style="55" customWidth="1"/>
    <col min="10500" max="10500" width="10.42578125" style="55" customWidth="1"/>
    <col min="10501" max="10501" width="11.7109375" style="55" customWidth="1"/>
    <col min="10502" max="10502" width="13.7109375" style="55" customWidth="1"/>
    <col min="10503" max="10503" width="9.140625" style="55"/>
    <col min="10504" max="10504" width="20" style="55" customWidth="1"/>
    <col min="10505" max="10752" width="9.140625" style="55"/>
    <col min="10753" max="10753" width="6" style="55" customWidth="1"/>
    <col min="10754" max="10754" width="40.28515625" style="55" customWidth="1"/>
    <col min="10755" max="10755" width="6.85546875" style="55" customWidth="1"/>
    <col min="10756" max="10756" width="10.42578125" style="55" customWidth="1"/>
    <col min="10757" max="10757" width="11.7109375" style="55" customWidth="1"/>
    <col min="10758" max="10758" width="13.7109375" style="55" customWidth="1"/>
    <col min="10759" max="10759" width="9.140625" style="55"/>
    <col min="10760" max="10760" width="20" style="55" customWidth="1"/>
    <col min="10761" max="11008" width="9.140625" style="55"/>
    <col min="11009" max="11009" width="6" style="55" customWidth="1"/>
    <col min="11010" max="11010" width="40.28515625" style="55" customWidth="1"/>
    <col min="11011" max="11011" width="6.85546875" style="55" customWidth="1"/>
    <col min="11012" max="11012" width="10.42578125" style="55" customWidth="1"/>
    <col min="11013" max="11013" width="11.7109375" style="55" customWidth="1"/>
    <col min="11014" max="11014" width="13.7109375" style="55" customWidth="1"/>
    <col min="11015" max="11015" width="9.140625" style="55"/>
    <col min="11016" max="11016" width="20" style="55" customWidth="1"/>
    <col min="11017" max="11264" width="9.140625" style="55"/>
    <col min="11265" max="11265" width="6" style="55" customWidth="1"/>
    <col min="11266" max="11266" width="40.28515625" style="55" customWidth="1"/>
    <col min="11267" max="11267" width="6.85546875" style="55" customWidth="1"/>
    <col min="11268" max="11268" width="10.42578125" style="55" customWidth="1"/>
    <col min="11269" max="11269" width="11.7109375" style="55" customWidth="1"/>
    <col min="11270" max="11270" width="13.7109375" style="55" customWidth="1"/>
    <col min="11271" max="11271" width="9.140625" style="55"/>
    <col min="11272" max="11272" width="20" style="55" customWidth="1"/>
    <col min="11273" max="11520" width="9.140625" style="55"/>
    <col min="11521" max="11521" width="6" style="55" customWidth="1"/>
    <col min="11522" max="11522" width="40.28515625" style="55" customWidth="1"/>
    <col min="11523" max="11523" width="6.85546875" style="55" customWidth="1"/>
    <col min="11524" max="11524" width="10.42578125" style="55" customWidth="1"/>
    <col min="11525" max="11525" width="11.7109375" style="55" customWidth="1"/>
    <col min="11526" max="11526" width="13.7109375" style="55" customWidth="1"/>
    <col min="11527" max="11527" width="9.140625" style="55"/>
    <col min="11528" max="11528" width="20" style="55" customWidth="1"/>
    <col min="11529" max="11776" width="9.140625" style="55"/>
    <col min="11777" max="11777" width="6" style="55" customWidth="1"/>
    <col min="11778" max="11778" width="40.28515625" style="55" customWidth="1"/>
    <col min="11779" max="11779" width="6.85546875" style="55" customWidth="1"/>
    <col min="11780" max="11780" width="10.42578125" style="55" customWidth="1"/>
    <col min="11781" max="11781" width="11.7109375" style="55" customWidth="1"/>
    <col min="11782" max="11782" width="13.7109375" style="55" customWidth="1"/>
    <col min="11783" max="11783" width="9.140625" style="55"/>
    <col min="11784" max="11784" width="20" style="55" customWidth="1"/>
    <col min="11785" max="12032" width="9.140625" style="55"/>
    <col min="12033" max="12033" width="6" style="55" customWidth="1"/>
    <col min="12034" max="12034" width="40.28515625" style="55" customWidth="1"/>
    <col min="12035" max="12035" width="6.85546875" style="55" customWidth="1"/>
    <col min="12036" max="12036" width="10.42578125" style="55" customWidth="1"/>
    <col min="12037" max="12037" width="11.7109375" style="55" customWidth="1"/>
    <col min="12038" max="12038" width="13.7109375" style="55" customWidth="1"/>
    <col min="12039" max="12039" width="9.140625" style="55"/>
    <col min="12040" max="12040" width="20" style="55" customWidth="1"/>
    <col min="12041" max="12288" width="9.140625" style="55"/>
    <col min="12289" max="12289" width="6" style="55" customWidth="1"/>
    <col min="12290" max="12290" width="40.28515625" style="55" customWidth="1"/>
    <col min="12291" max="12291" width="6.85546875" style="55" customWidth="1"/>
    <col min="12292" max="12292" width="10.42578125" style="55" customWidth="1"/>
    <col min="12293" max="12293" width="11.7109375" style="55" customWidth="1"/>
    <col min="12294" max="12294" width="13.7109375" style="55" customWidth="1"/>
    <col min="12295" max="12295" width="9.140625" style="55"/>
    <col min="12296" max="12296" width="20" style="55" customWidth="1"/>
    <col min="12297" max="12544" width="9.140625" style="55"/>
    <col min="12545" max="12545" width="6" style="55" customWidth="1"/>
    <col min="12546" max="12546" width="40.28515625" style="55" customWidth="1"/>
    <col min="12547" max="12547" width="6.85546875" style="55" customWidth="1"/>
    <col min="12548" max="12548" width="10.42578125" style="55" customWidth="1"/>
    <col min="12549" max="12549" width="11.7109375" style="55" customWidth="1"/>
    <col min="12550" max="12550" width="13.7109375" style="55" customWidth="1"/>
    <col min="12551" max="12551" width="9.140625" style="55"/>
    <col min="12552" max="12552" width="20" style="55" customWidth="1"/>
    <col min="12553" max="12800" width="9.140625" style="55"/>
    <col min="12801" max="12801" width="6" style="55" customWidth="1"/>
    <col min="12802" max="12802" width="40.28515625" style="55" customWidth="1"/>
    <col min="12803" max="12803" width="6.85546875" style="55" customWidth="1"/>
    <col min="12804" max="12804" width="10.42578125" style="55" customWidth="1"/>
    <col min="12805" max="12805" width="11.7109375" style="55" customWidth="1"/>
    <col min="12806" max="12806" width="13.7109375" style="55" customWidth="1"/>
    <col min="12807" max="12807" width="9.140625" style="55"/>
    <col min="12808" max="12808" width="20" style="55" customWidth="1"/>
    <col min="12809" max="13056" width="9.140625" style="55"/>
    <col min="13057" max="13057" width="6" style="55" customWidth="1"/>
    <col min="13058" max="13058" width="40.28515625" style="55" customWidth="1"/>
    <col min="13059" max="13059" width="6.85546875" style="55" customWidth="1"/>
    <col min="13060" max="13060" width="10.42578125" style="55" customWidth="1"/>
    <col min="13061" max="13061" width="11.7109375" style="55" customWidth="1"/>
    <col min="13062" max="13062" width="13.7109375" style="55" customWidth="1"/>
    <col min="13063" max="13063" width="9.140625" style="55"/>
    <col min="13064" max="13064" width="20" style="55" customWidth="1"/>
    <col min="13065" max="13312" width="9.140625" style="55"/>
    <col min="13313" max="13313" width="6" style="55" customWidth="1"/>
    <col min="13314" max="13314" width="40.28515625" style="55" customWidth="1"/>
    <col min="13315" max="13315" width="6.85546875" style="55" customWidth="1"/>
    <col min="13316" max="13316" width="10.42578125" style="55" customWidth="1"/>
    <col min="13317" max="13317" width="11.7109375" style="55" customWidth="1"/>
    <col min="13318" max="13318" width="13.7109375" style="55" customWidth="1"/>
    <col min="13319" max="13319" width="9.140625" style="55"/>
    <col min="13320" max="13320" width="20" style="55" customWidth="1"/>
    <col min="13321" max="13568" width="9.140625" style="55"/>
    <col min="13569" max="13569" width="6" style="55" customWidth="1"/>
    <col min="13570" max="13570" width="40.28515625" style="55" customWidth="1"/>
    <col min="13571" max="13571" width="6.85546875" style="55" customWidth="1"/>
    <col min="13572" max="13572" width="10.42578125" style="55" customWidth="1"/>
    <col min="13573" max="13573" width="11.7109375" style="55" customWidth="1"/>
    <col min="13574" max="13574" width="13.7109375" style="55" customWidth="1"/>
    <col min="13575" max="13575" width="9.140625" style="55"/>
    <col min="13576" max="13576" width="20" style="55" customWidth="1"/>
    <col min="13577" max="13824" width="9.140625" style="55"/>
    <col min="13825" max="13825" width="6" style="55" customWidth="1"/>
    <col min="13826" max="13826" width="40.28515625" style="55" customWidth="1"/>
    <col min="13827" max="13827" width="6.85546875" style="55" customWidth="1"/>
    <col min="13828" max="13828" width="10.42578125" style="55" customWidth="1"/>
    <col min="13829" max="13829" width="11.7109375" style="55" customWidth="1"/>
    <col min="13830" max="13830" width="13.7109375" style="55" customWidth="1"/>
    <col min="13831" max="13831" width="9.140625" style="55"/>
    <col min="13832" max="13832" width="20" style="55" customWidth="1"/>
    <col min="13833" max="14080" width="9.140625" style="55"/>
    <col min="14081" max="14081" width="6" style="55" customWidth="1"/>
    <col min="14082" max="14082" width="40.28515625" style="55" customWidth="1"/>
    <col min="14083" max="14083" width="6.85546875" style="55" customWidth="1"/>
    <col min="14084" max="14084" width="10.42578125" style="55" customWidth="1"/>
    <col min="14085" max="14085" width="11.7109375" style="55" customWidth="1"/>
    <col min="14086" max="14086" width="13.7109375" style="55" customWidth="1"/>
    <col min="14087" max="14087" width="9.140625" style="55"/>
    <col min="14088" max="14088" width="20" style="55" customWidth="1"/>
    <col min="14089" max="14336" width="9.140625" style="55"/>
    <col min="14337" max="14337" width="6" style="55" customWidth="1"/>
    <col min="14338" max="14338" width="40.28515625" style="55" customWidth="1"/>
    <col min="14339" max="14339" width="6.85546875" style="55" customWidth="1"/>
    <col min="14340" max="14340" width="10.42578125" style="55" customWidth="1"/>
    <col min="14341" max="14341" width="11.7109375" style="55" customWidth="1"/>
    <col min="14342" max="14342" width="13.7109375" style="55" customWidth="1"/>
    <col min="14343" max="14343" width="9.140625" style="55"/>
    <col min="14344" max="14344" width="20" style="55" customWidth="1"/>
    <col min="14345" max="14592" width="9.140625" style="55"/>
    <col min="14593" max="14593" width="6" style="55" customWidth="1"/>
    <col min="14594" max="14594" width="40.28515625" style="55" customWidth="1"/>
    <col min="14595" max="14595" width="6.85546875" style="55" customWidth="1"/>
    <col min="14596" max="14596" width="10.42578125" style="55" customWidth="1"/>
    <col min="14597" max="14597" width="11.7109375" style="55" customWidth="1"/>
    <col min="14598" max="14598" width="13.7109375" style="55" customWidth="1"/>
    <col min="14599" max="14599" width="9.140625" style="55"/>
    <col min="14600" max="14600" width="20" style="55" customWidth="1"/>
    <col min="14601" max="14848" width="9.140625" style="55"/>
    <col min="14849" max="14849" width="6" style="55" customWidth="1"/>
    <col min="14850" max="14850" width="40.28515625" style="55" customWidth="1"/>
    <col min="14851" max="14851" width="6.85546875" style="55" customWidth="1"/>
    <col min="14852" max="14852" width="10.42578125" style="55" customWidth="1"/>
    <col min="14853" max="14853" width="11.7109375" style="55" customWidth="1"/>
    <col min="14854" max="14854" width="13.7109375" style="55" customWidth="1"/>
    <col min="14855" max="14855" width="9.140625" style="55"/>
    <col min="14856" max="14856" width="20" style="55" customWidth="1"/>
    <col min="14857" max="15104" width="9.140625" style="55"/>
    <col min="15105" max="15105" width="6" style="55" customWidth="1"/>
    <col min="15106" max="15106" width="40.28515625" style="55" customWidth="1"/>
    <col min="15107" max="15107" width="6.85546875" style="55" customWidth="1"/>
    <col min="15108" max="15108" width="10.42578125" style="55" customWidth="1"/>
    <col min="15109" max="15109" width="11.7109375" style="55" customWidth="1"/>
    <col min="15110" max="15110" width="13.7109375" style="55" customWidth="1"/>
    <col min="15111" max="15111" width="9.140625" style="55"/>
    <col min="15112" max="15112" width="20" style="55" customWidth="1"/>
    <col min="15113" max="15360" width="9.140625" style="55"/>
    <col min="15361" max="15361" width="6" style="55" customWidth="1"/>
    <col min="15362" max="15362" width="40.28515625" style="55" customWidth="1"/>
    <col min="15363" max="15363" width="6.85546875" style="55" customWidth="1"/>
    <col min="15364" max="15364" width="10.42578125" style="55" customWidth="1"/>
    <col min="15365" max="15365" width="11.7109375" style="55" customWidth="1"/>
    <col min="15366" max="15366" width="13.7109375" style="55" customWidth="1"/>
    <col min="15367" max="15367" width="9.140625" style="55"/>
    <col min="15368" max="15368" width="20" style="55" customWidth="1"/>
    <col min="15369" max="15616" width="9.140625" style="55"/>
    <col min="15617" max="15617" width="6" style="55" customWidth="1"/>
    <col min="15618" max="15618" width="40.28515625" style="55" customWidth="1"/>
    <col min="15619" max="15619" width="6.85546875" style="55" customWidth="1"/>
    <col min="15620" max="15620" width="10.42578125" style="55" customWidth="1"/>
    <col min="15621" max="15621" width="11.7109375" style="55" customWidth="1"/>
    <col min="15622" max="15622" width="13.7109375" style="55" customWidth="1"/>
    <col min="15623" max="15623" width="9.140625" style="55"/>
    <col min="15624" max="15624" width="20" style="55" customWidth="1"/>
    <col min="15625" max="15872" width="9.140625" style="55"/>
    <col min="15873" max="15873" width="6" style="55" customWidth="1"/>
    <col min="15874" max="15874" width="40.28515625" style="55" customWidth="1"/>
    <col min="15875" max="15875" width="6.85546875" style="55" customWidth="1"/>
    <col min="15876" max="15876" width="10.42578125" style="55" customWidth="1"/>
    <col min="15877" max="15877" width="11.7109375" style="55" customWidth="1"/>
    <col min="15878" max="15878" width="13.7109375" style="55" customWidth="1"/>
    <col min="15879" max="15879" width="9.140625" style="55"/>
    <col min="15880" max="15880" width="20" style="55" customWidth="1"/>
    <col min="15881" max="16128" width="9.140625" style="55"/>
    <col min="16129" max="16129" width="6" style="55" customWidth="1"/>
    <col min="16130" max="16130" width="40.28515625" style="55" customWidth="1"/>
    <col min="16131" max="16131" width="6.85546875" style="55" customWidth="1"/>
    <col min="16132" max="16132" width="10.42578125" style="55" customWidth="1"/>
    <col min="16133" max="16133" width="11.7109375" style="55" customWidth="1"/>
    <col min="16134" max="16134" width="13.7109375" style="55" customWidth="1"/>
    <col min="16135" max="16135" width="9.140625" style="55"/>
    <col min="16136" max="16136" width="20" style="55" customWidth="1"/>
    <col min="16137" max="16384" width="9.140625" style="55"/>
  </cols>
  <sheetData>
    <row r="1" spans="1:9" s="44" customFormat="1" ht="18.75" customHeight="1">
      <c r="A1" s="254" t="s">
        <v>222</v>
      </c>
      <c r="B1" s="255"/>
      <c r="C1" s="255"/>
      <c r="D1" s="255"/>
      <c r="E1" s="255"/>
      <c r="F1" s="255"/>
      <c r="H1" s="68"/>
      <c r="I1" s="68"/>
    </row>
    <row r="2" spans="1:9" s="44" customFormat="1">
      <c r="A2" s="78"/>
      <c r="B2" s="45"/>
      <c r="C2" s="45"/>
      <c r="D2" s="45"/>
      <c r="E2" s="45"/>
      <c r="F2" s="45"/>
      <c r="H2" s="68"/>
      <c r="I2" s="68"/>
    </row>
    <row r="3" spans="1:9" s="46" customFormat="1">
      <c r="A3" s="256" t="s">
        <v>223</v>
      </c>
      <c r="B3" s="256"/>
      <c r="C3" s="256"/>
      <c r="D3" s="256"/>
      <c r="E3" s="256"/>
      <c r="F3" s="256"/>
      <c r="H3" s="68"/>
      <c r="I3" s="68"/>
    </row>
    <row r="4" spans="1:9" s="48" customFormat="1">
      <c r="A4" s="47"/>
      <c r="B4" s="47"/>
      <c r="C4" s="47"/>
      <c r="D4" s="47"/>
      <c r="E4" s="47"/>
      <c r="F4" s="47"/>
      <c r="H4" s="68"/>
      <c r="I4" s="68"/>
    </row>
    <row r="5" spans="1:9" s="68" customFormat="1" ht="25.5" customHeight="1">
      <c r="A5" s="170" t="s">
        <v>224</v>
      </c>
      <c r="B5" s="170" t="s">
        <v>225</v>
      </c>
      <c r="C5" s="170" t="s">
        <v>226</v>
      </c>
      <c r="D5" s="170" t="s">
        <v>227</v>
      </c>
      <c r="E5" s="170" t="s">
        <v>228</v>
      </c>
      <c r="F5" s="170" t="s">
        <v>229</v>
      </c>
    </row>
    <row r="6" spans="1:9">
      <c r="A6" s="49">
        <v>1</v>
      </c>
      <c r="B6" s="50" t="s">
        <v>485</v>
      </c>
      <c r="C6" s="51" t="s">
        <v>230</v>
      </c>
      <c r="D6" s="52">
        <v>96</v>
      </c>
      <c r="E6" s="224">
        <v>0</v>
      </c>
      <c r="F6" s="54">
        <f t="shared" ref="F6:F58" si="0">PRODUCT(D6,E6)</f>
        <v>0</v>
      </c>
    </row>
    <row r="7" spans="1:9">
      <c r="A7" s="49">
        <v>2</v>
      </c>
      <c r="B7" s="50" t="s">
        <v>486</v>
      </c>
      <c r="C7" s="56" t="s">
        <v>230</v>
      </c>
      <c r="D7" s="52">
        <v>12</v>
      </c>
      <c r="E7" s="224">
        <v>0</v>
      </c>
      <c r="F7" s="54">
        <f t="shared" si="0"/>
        <v>0</v>
      </c>
    </row>
    <row r="8" spans="1:9">
      <c r="A8" s="49">
        <v>3</v>
      </c>
      <c r="B8" s="50" t="s">
        <v>487</v>
      </c>
      <c r="C8" s="51" t="s">
        <v>230</v>
      </c>
      <c r="D8" s="52">
        <v>59</v>
      </c>
      <c r="E8" s="224">
        <v>0</v>
      </c>
      <c r="F8" s="54">
        <f t="shared" si="0"/>
        <v>0</v>
      </c>
    </row>
    <row r="9" spans="1:9">
      <c r="A9" s="49">
        <v>4</v>
      </c>
      <c r="B9" s="50" t="s">
        <v>483</v>
      </c>
      <c r="C9" s="51" t="s">
        <v>230</v>
      </c>
      <c r="D9" s="52">
        <v>35</v>
      </c>
      <c r="E9" s="224">
        <v>0</v>
      </c>
      <c r="F9" s="54">
        <f t="shared" si="0"/>
        <v>0</v>
      </c>
    </row>
    <row r="10" spans="1:9">
      <c r="A10" s="49">
        <v>5</v>
      </c>
      <c r="B10" s="50" t="s">
        <v>484</v>
      </c>
      <c r="C10" s="51" t="s">
        <v>230</v>
      </c>
      <c r="D10" s="52">
        <v>55</v>
      </c>
      <c r="E10" s="224">
        <v>0</v>
      </c>
      <c r="F10" s="54">
        <f t="shared" si="0"/>
        <v>0</v>
      </c>
    </row>
    <row r="11" spans="1:9">
      <c r="A11" s="49">
        <v>6</v>
      </c>
      <c r="B11" s="50" t="s">
        <v>231</v>
      </c>
      <c r="C11" s="51" t="s">
        <v>232</v>
      </c>
      <c r="D11" s="52">
        <v>73.5</v>
      </c>
      <c r="E11" s="224">
        <v>0</v>
      </c>
      <c r="F11" s="54">
        <f t="shared" si="0"/>
        <v>0</v>
      </c>
    </row>
    <row r="12" spans="1:9">
      <c r="A12" s="49">
        <v>7</v>
      </c>
      <c r="B12" s="50" t="s">
        <v>233</v>
      </c>
      <c r="C12" s="51" t="s">
        <v>232</v>
      </c>
      <c r="D12" s="57">
        <v>1.24</v>
      </c>
      <c r="E12" s="224">
        <v>0</v>
      </c>
      <c r="F12" s="54">
        <f t="shared" si="0"/>
        <v>0</v>
      </c>
    </row>
    <row r="13" spans="1:9">
      <c r="A13" s="49">
        <v>8</v>
      </c>
      <c r="B13" s="50" t="s">
        <v>234</v>
      </c>
      <c r="C13" s="51" t="s">
        <v>32</v>
      </c>
      <c r="D13" s="58">
        <v>113</v>
      </c>
      <c r="E13" s="224">
        <v>0</v>
      </c>
      <c r="F13" s="54">
        <f t="shared" si="0"/>
        <v>0</v>
      </c>
    </row>
    <row r="14" spans="1:9" ht="25.5">
      <c r="A14" s="49">
        <v>9</v>
      </c>
      <c r="B14" s="50" t="s">
        <v>480</v>
      </c>
      <c r="C14" s="59" t="s">
        <v>32</v>
      </c>
      <c r="D14" s="58">
        <v>12</v>
      </c>
      <c r="E14" s="224">
        <v>0</v>
      </c>
      <c r="F14" s="60">
        <f t="shared" si="0"/>
        <v>0</v>
      </c>
    </row>
    <row r="15" spans="1:9" ht="25.5">
      <c r="A15" s="49">
        <v>10</v>
      </c>
      <c r="B15" s="50" t="s">
        <v>481</v>
      </c>
      <c r="C15" s="59" t="s">
        <v>32</v>
      </c>
      <c r="D15" s="58">
        <v>4</v>
      </c>
      <c r="E15" s="224">
        <v>0</v>
      </c>
      <c r="F15" s="60">
        <f>PRODUCT(D15,E15)</f>
        <v>0</v>
      </c>
    </row>
    <row r="16" spans="1:9" ht="25.5">
      <c r="A16" s="49">
        <v>11</v>
      </c>
      <c r="B16" s="50" t="s">
        <v>482</v>
      </c>
      <c r="C16" s="59" t="s">
        <v>32</v>
      </c>
      <c r="D16" s="58">
        <v>12</v>
      </c>
      <c r="E16" s="224">
        <v>0</v>
      </c>
      <c r="F16" s="60">
        <f t="shared" si="0"/>
        <v>0</v>
      </c>
    </row>
    <row r="17" spans="1:9" ht="25.5">
      <c r="A17" s="49">
        <v>12</v>
      </c>
      <c r="B17" s="61" t="s">
        <v>521</v>
      </c>
      <c r="C17" s="59" t="s">
        <v>32</v>
      </c>
      <c r="D17" s="58">
        <v>3</v>
      </c>
      <c r="E17" s="224">
        <v>0</v>
      </c>
      <c r="F17" s="60">
        <f t="shared" si="0"/>
        <v>0</v>
      </c>
    </row>
    <row r="18" spans="1:9" ht="25.5">
      <c r="A18" s="49">
        <v>13</v>
      </c>
      <c r="B18" s="61" t="s">
        <v>522</v>
      </c>
      <c r="C18" s="59" t="s">
        <v>32</v>
      </c>
      <c r="D18" s="58">
        <v>2</v>
      </c>
      <c r="E18" s="225">
        <v>0</v>
      </c>
      <c r="F18" s="60">
        <f t="shared" si="0"/>
        <v>0</v>
      </c>
    </row>
    <row r="19" spans="1:9" ht="25.5">
      <c r="A19" s="49">
        <v>14</v>
      </c>
      <c r="B19" s="50" t="s">
        <v>523</v>
      </c>
      <c r="C19" s="59" t="s">
        <v>32</v>
      </c>
      <c r="D19" s="58">
        <v>4</v>
      </c>
      <c r="E19" s="224">
        <v>0</v>
      </c>
      <c r="F19" s="60">
        <f t="shared" si="0"/>
        <v>0</v>
      </c>
    </row>
    <row r="20" spans="1:9">
      <c r="A20" s="49">
        <v>15</v>
      </c>
      <c r="B20" s="50" t="s">
        <v>516</v>
      </c>
      <c r="C20" s="51" t="s">
        <v>32</v>
      </c>
      <c r="D20" s="58">
        <v>3</v>
      </c>
      <c r="E20" s="224">
        <v>0</v>
      </c>
      <c r="F20" s="54">
        <f t="shared" si="0"/>
        <v>0</v>
      </c>
    </row>
    <row r="21" spans="1:9">
      <c r="A21" s="49">
        <v>16</v>
      </c>
      <c r="B21" s="50" t="s">
        <v>488</v>
      </c>
      <c r="C21" s="51" t="s">
        <v>32</v>
      </c>
      <c r="D21" s="58">
        <v>14</v>
      </c>
      <c r="E21" s="226">
        <v>0</v>
      </c>
      <c r="F21" s="54">
        <f t="shared" ref="F21:F41" si="1">D21*E21</f>
        <v>0</v>
      </c>
    </row>
    <row r="22" spans="1:9" ht="39" customHeight="1">
      <c r="A22" s="49">
        <v>17</v>
      </c>
      <c r="B22" s="50" t="s">
        <v>491</v>
      </c>
      <c r="C22" s="59" t="s">
        <v>32</v>
      </c>
      <c r="D22" s="58">
        <v>4</v>
      </c>
      <c r="E22" s="227">
        <v>0</v>
      </c>
      <c r="F22" s="60">
        <f t="shared" si="1"/>
        <v>0</v>
      </c>
    </row>
    <row r="23" spans="1:9" ht="25.5">
      <c r="A23" s="49">
        <v>18</v>
      </c>
      <c r="B23" s="61" t="s">
        <v>489</v>
      </c>
      <c r="C23" s="59" t="s">
        <v>32</v>
      </c>
      <c r="D23" s="58">
        <v>4</v>
      </c>
      <c r="E23" s="227">
        <v>0</v>
      </c>
      <c r="F23" s="60">
        <f t="shared" si="1"/>
        <v>0</v>
      </c>
    </row>
    <row r="24" spans="1:9" ht="25.5">
      <c r="A24" s="49">
        <v>19</v>
      </c>
      <c r="B24" s="61" t="s">
        <v>490</v>
      </c>
      <c r="C24" s="59" t="s">
        <v>32</v>
      </c>
      <c r="D24" s="58">
        <v>4</v>
      </c>
      <c r="E24" s="227">
        <v>0</v>
      </c>
      <c r="F24" s="60">
        <f t="shared" si="1"/>
        <v>0</v>
      </c>
    </row>
    <row r="25" spans="1:9" ht="25.5">
      <c r="A25" s="49">
        <v>20</v>
      </c>
      <c r="B25" s="50" t="s">
        <v>524</v>
      </c>
      <c r="C25" s="63" t="s">
        <v>32</v>
      </c>
      <c r="D25" s="58">
        <v>1</v>
      </c>
      <c r="E25" s="227">
        <v>0</v>
      </c>
      <c r="F25" s="60">
        <f t="shared" si="1"/>
        <v>0</v>
      </c>
    </row>
    <row r="26" spans="1:9" ht="25.5">
      <c r="A26" s="49">
        <v>21</v>
      </c>
      <c r="B26" s="50" t="s">
        <v>525</v>
      </c>
      <c r="C26" s="59" t="s">
        <v>32</v>
      </c>
      <c r="D26" s="58">
        <v>1</v>
      </c>
      <c r="E26" s="224">
        <v>0</v>
      </c>
      <c r="F26" s="60">
        <f t="shared" si="1"/>
        <v>0</v>
      </c>
    </row>
    <row r="27" spans="1:9" ht="25.5">
      <c r="A27" s="49">
        <v>22</v>
      </c>
      <c r="B27" s="50" t="s">
        <v>492</v>
      </c>
      <c r="C27" s="59" t="s">
        <v>32</v>
      </c>
      <c r="D27" s="58">
        <v>12</v>
      </c>
      <c r="E27" s="224">
        <v>0</v>
      </c>
      <c r="F27" s="60">
        <f t="shared" si="1"/>
        <v>0</v>
      </c>
    </row>
    <row r="28" spans="1:9" ht="25.5">
      <c r="A28" s="49">
        <v>23</v>
      </c>
      <c r="B28" s="50" t="s">
        <v>493</v>
      </c>
      <c r="C28" s="59" t="s">
        <v>32</v>
      </c>
      <c r="D28" s="58">
        <v>4</v>
      </c>
      <c r="E28" s="224">
        <v>0</v>
      </c>
      <c r="F28" s="60">
        <f t="shared" si="1"/>
        <v>0</v>
      </c>
    </row>
    <row r="29" spans="1:9" ht="25.5">
      <c r="A29" s="49">
        <v>24</v>
      </c>
      <c r="B29" s="50" t="s">
        <v>494</v>
      </c>
      <c r="C29" s="59" t="s">
        <v>32</v>
      </c>
      <c r="D29" s="58">
        <v>8</v>
      </c>
      <c r="E29" s="224">
        <v>0</v>
      </c>
      <c r="F29" s="60">
        <f t="shared" si="1"/>
        <v>0</v>
      </c>
    </row>
    <row r="30" spans="1:9">
      <c r="A30" s="49">
        <v>25</v>
      </c>
      <c r="B30" s="50" t="s">
        <v>495</v>
      </c>
      <c r="C30" s="59" t="s">
        <v>32</v>
      </c>
      <c r="D30" s="58">
        <v>12</v>
      </c>
      <c r="E30" s="224">
        <v>0</v>
      </c>
      <c r="F30" s="60">
        <f t="shared" si="1"/>
        <v>0</v>
      </c>
    </row>
    <row r="31" spans="1:9">
      <c r="A31" s="49">
        <v>26</v>
      </c>
      <c r="B31" s="50" t="s">
        <v>496</v>
      </c>
      <c r="C31" s="59" t="s">
        <v>32</v>
      </c>
      <c r="D31" s="58">
        <v>6</v>
      </c>
      <c r="E31" s="224">
        <v>0</v>
      </c>
      <c r="F31" s="60">
        <f t="shared" si="1"/>
        <v>0</v>
      </c>
    </row>
    <row r="32" spans="1:9" s="66" customFormat="1" ht="38.25">
      <c r="A32" s="49">
        <v>27</v>
      </c>
      <c r="B32" s="64" t="s">
        <v>497</v>
      </c>
      <c r="C32" s="51" t="s">
        <v>32</v>
      </c>
      <c r="D32" s="65">
        <v>12</v>
      </c>
      <c r="E32" s="226">
        <v>0</v>
      </c>
      <c r="F32" s="60">
        <f t="shared" si="1"/>
        <v>0</v>
      </c>
      <c r="H32" s="171"/>
      <c r="I32" s="171"/>
    </row>
    <row r="33" spans="1:9" s="66" customFormat="1" ht="38.25">
      <c r="A33" s="49">
        <v>28</v>
      </c>
      <c r="B33" s="64" t="s">
        <v>498</v>
      </c>
      <c r="C33" s="51" t="s">
        <v>32</v>
      </c>
      <c r="D33" s="65">
        <v>6</v>
      </c>
      <c r="E33" s="226">
        <v>0</v>
      </c>
      <c r="F33" s="60">
        <f t="shared" si="1"/>
        <v>0</v>
      </c>
      <c r="H33" s="171"/>
      <c r="I33" s="171"/>
    </row>
    <row r="34" spans="1:9">
      <c r="A34" s="49">
        <v>29</v>
      </c>
      <c r="B34" s="50" t="s">
        <v>499</v>
      </c>
      <c r="C34" s="59" t="s">
        <v>32</v>
      </c>
      <c r="D34" s="58">
        <v>4</v>
      </c>
      <c r="E34" s="224">
        <v>0</v>
      </c>
      <c r="F34" s="60">
        <f t="shared" si="1"/>
        <v>0</v>
      </c>
    </row>
    <row r="35" spans="1:9">
      <c r="A35" s="49">
        <v>30</v>
      </c>
      <c r="B35" s="50" t="s">
        <v>500</v>
      </c>
      <c r="C35" s="59" t="s">
        <v>32</v>
      </c>
      <c r="D35" s="58">
        <v>2</v>
      </c>
      <c r="E35" s="224">
        <v>0</v>
      </c>
      <c r="F35" s="60">
        <f t="shared" si="1"/>
        <v>0</v>
      </c>
    </row>
    <row r="36" spans="1:9" ht="38.25">
      <c r="A36" s="49">
        <v>31</v>
      </c>
      <c r="B36" s="50" t="s">
        <v>501</v>
      </c>
      <c r="C36" s="59" t="s">
        <v>32</v>
      </c>
      <c r="D36" s="58">
        <v>3</v>
      </c>
      <c r="E36" s="224">
        <v>0</v>
      </c>
      <c r="F36" s="60">
        <f t="shared" si="1"/>
        <v>0</v>
      </c>
    </row>
    <row r="37" spans="1:9" ht="38.25">
      <c r="A37" s="49">
        <v>32</v>
      </c>
      <c r="B37" s="50" t="s">
        <v>502</v>
      </c>
      <c r="C37" s="59" t="s">
        <v>32</v>
      </c>
      <c r="D37" s="58">
        <v>1</v>
      </c>
      <c r="E37" s="224">
        <v>0</v>
      </c>
      <c r="F37" s="60">
        <f t="shared" si="1"/>
        <v>0</v>
      </c>
    </row>
    <row r="38" spans="1:9" ht="38.25">
      <c r="A38" s="49">
        <v>33</v>
      </c>
      <c r="B38" s="50" t="s">
        <v>503</v>
      </c>
      <c r="C38" s="59" t="s">
        <v>230</v>
      </c>
      <c r="D38" s="58">
        <v>1</v>
      </c>
      <c r="E38" s="224">
        <v>0</v>
      </c>
      <c r="F38" s="60">
        <f t="shared" si="1"/>
        <v>0</v>
      </c>
    </row>
    <row r="39" spans="1:9" ht="38.25">
      <c r="A39" s="49">
        <v>34</v>
      </c>
      <c r="B39" s="50" t="s">
        <v>504</v>
      </c>
      <c r="C39" s="59" t="s">
        <v>230</v>
      </c>
      <c r="D39" s="58">
        <v>1</v>
      </c>
      <c r="E39" s="224">
        <v>0</v>
      </c>
      <c r="F39" s="60">
        <f t="shared" si="1"/>
        <v>0</v>
      </c>
    </row>
    <row r="40" spans="1:9" ht="25.5">
      <c r="A40" s="49">
        <v>35</v>
      </c>
      <c r="B40" s="50" t="s">
        <v>505</v>
      </c>
      <c r="C40" s="59" t="s">
        <v>32</v>
      </c>
      <c r="D40" s="58">
        <v>9</v>
      </c>
      <c r="E40" s="228">
        <v>0</v>
      </c>
      <c r="F40" s="60">
        <f t="shared" si="1"/>
        <v>0</v>
      </c>
    </row>
    <row r="41" spans="1:9" ht="25.5">
      <c r="A41" s="49">
        <v>36</v>
      </c>
      <c r="B41" s="50" t="s">
        <v>506</v>
      </c>
      <c r="C41" s="59" t="s">
        <v>32</v>
      </c>
      <c r="D41" s="58">
        <v>9</v>
      </c>
      <c r="E41" s="228">
        <v>0</v>
      </c>
      <c r="F41" s="60">
        <f t="shared" si="1"/>
        <v>0</v>
      </c>
    </row>
    <row r="42" spans="1:9" ht="25.5">
      <c r="A42" s="49">
        <v>37</v>
      </c>
      <c r="B42" s="50" t="s">
        <v>508</v>
      </c>
      <c r="C42" s="59" t="s">
        <v>32</v>
      </c>
      <c r="D42" s="58">
        <v>6</v>
      </c>
      <c r="E42" s="228">
        <v>0</v>
      </c>
      <c r="F42" s="53">
        <f t="shared" si="0"/>
        <v>0</v>
      </c>
    </row>
    <row r="43" spans="1:9" ht="25.5">
      <c r="A43" s="49">
        <v>38</v>
      </c>
      <c r="B43" s="50" t="s">
        <v>507</v>
      </c>
      <c r="C43" s="59" t="s">
        <v>235</v>
      </c>
      <c r="D43" s="58">
        <v>6</v>
      </c>
      <c r="E43" s="229">
        <v>0</v>
      </c>
      <c r="F43" s="53">
        <f t="shared" si="0"/>
        <v>0</v>
      </c>
    </row>
    <row r="44" spans="1:9" ht="25.5">
      <c r="A44" s="49">
        <v>39</v>
      </c>
      <c r="B44" s="50" t="s">
        <v>509</v>
      </c>
      <c r="C44" s="59" t="s">
        <v>32</v>
      </c>
      <c r="D44" s="58">
        <v>3</v>
      </c>
      <c r="E44" s="229">
        <v>0</v>
      </c>
      <c r="F44" s="53">
        <f t="shared" si="0"/>
        <v>0</v>
      </c>
    </row>
    <row r="45" spans="1:9">
      <c r="A45" s="49">
        <v>40</v>
      </c>
      <c r="B45" s="50" t="s">
        <v>236</v>
      </c>
      <c r="C45" s="59" t="s">
        <v>32</v>
      </c>
      <c r="D45" s="58">
        <v>3</v>
      </c>
      <c r="E45" s="229">
        <v>0</v>
      </c>
      <c r="F45" s="53">
        <f t="shared" si="0"/>
        <v>0</v>
      </c>
    </row>
    <row r="46" spans="1:9">
      <c r="A46" s="49">
        <v>41</v>
      </c>
      <c r="B46" s="50" t="s">
        <v>237</v>
      </c>
      <c r="C46" s="51" t="s">
        <v>230</v>
      </c>
      <c r="D46" s="58">
        <v>1</v>
      </c>
      <c r="E46" s="226">
        <v>0</v>
      </c>
      <c r="F46" s="53">
        <f t="shared" si="0"/>
        <v>0</v>
      </c>
    </row>
    <row r="47" spans="1:9">
      <c r="A47" s="49">
        <v>42</v>
      </c>
      <c r="B47" s="50" t="s">
        <v>238</v>
      </c>
      <c r="C47" s="51" t="s">
        <v>32</v>
      </c>
      <c r="D47" s="58">
        <v>1</v>
      </c>
      <c r="E47" s="226">
        <v>0</v>
      </c>
      <c r="F47" s="53">
        <f t="shared" si="0"/>
        <v>0</v>
      </c>
    </row>
    <row r="48" spans="1:9">
      <c r="A48" s="49">
        <v>43</v>
      </c>
      <c r="B48" s="50" t="s">
        <v>239</v>
      </c>
      <c r="C48" s="51" t="s">
        <v>32</v>
      </c>
      <c r="D48" s="58">
        <v>1</v>
      </c>
      <c r="E48" s="226">
        <v>0</v>
      </c>
      <c r="F48" s="53">
        <f t="shared" si="0"/>
        <v>0</v>
      </c>
    </row>
    <row r="49" spans="1:10" ht="38.25">
      <c r="A49" s="49">
        <v>44</v>
      </c>
      <c r="B49" s="61" t="s">
        <v>510</v>
      </c>
      <c r="C49" s="59" t="s">
        <v>32</v>
      </c>
      <c r="D49" s="58">
        <v>1</v>
      </c>
      <c r="E49" s="224">
        <v>0</v>
      </c>
      <c r="F49" s="53">
        <f t="shared" si="0"/>
        <v>0</v>
      </c>
    </row>
    <row r="50" spans="1:10">
      <c r="A50" s="49">
        <v>45</v>
      </c>
      <c r="B50" s="50" t="s">
        <v>511</v>
      </c>
      <c r="C50" s="51" t="s">
        <v>32</v>
      </c>
      <c r="D50" s="58">
        <v>5</v>
      </c>
      <c r="E50" s="226">
        <v>0</v>
      </c>
      <c r="F50" s="54">
        <f t="shared" si="0"/>
        <v>0</v>
      </c>
    </row>
    <row r="51" spans="1:10">
      <c r="A51" s="49">
        <v>46</v>
      </c>
      <c r="B51" s="50" t="s">
        <v>240</v>
      </c>
      <c r="C51" s="51" t="s">
        <v>32</v>
      </c>
      <c r="D51" s="58">
        <v>2</v>
      </c>
      <c r="E51" s="224">
        <v>0</v>
      </c>
      <c r="F51" s="54">
        <f t="shared" si="0"/>
        <v>0</v>
      </c>
    </row>
    <row r="52" spans="1:10">
      <c r="A52" s="49">
        <v>47</v>
      </c>
      <c r="B52" s="50" t="s">
        <v>241</v>
      </c>
      <c r="C52" s="56" t="s">
        <v>32</v>
      </c>
      <c r="D52" s="58">
        <v>3</v>
      </c>
      <c r="E52" s="224">
        <v>0</v>
      </c>
      <c r="F52" s="54">
        <f t="shared" si="0"/>
        <v>0</v>
      </c>
    </row>
    <row r="53" spans="1:10" ht="38.25">
      <c r="A53" s="49">
        <v>48</v>
      </c>
      <c r="B53" s="50" t="s">
        <v>242</v>
      </c>
      <c r="C53" s="59" t="s">
        <v>32</v>
      </c>
      <c r="D53" s="58">
        <v>2</v>
      </c>
      <c r="E53" s="224">
        <v>0</v>
      </c>
      <c r="F53" s="60">
        <f t="shared" si="0"/>
        <v>0</v>
      </c>
      <c r="J53" s="231"/>
    </row>
    <row r="54" spans="1:10">
      <c r="A54" s="49">
        <v>49</v>
      </c>
      <c r="B54" s="50" t="s">
        <v>243</v>
      </c>
      <c r="C54" s="51" t="s">
        <v>32</v>
      </c>
      <c r="D54" s="58">
        <v>2</v>
      </c>
      <c r="E54" s="224">
        <v>0</v>
      </c>
      <c r="F54" s="54">
        <f t="shared" si="0"/>
        <v>0</v>
      </c>
    </row>
    <row r="55" spans="1:10">
      <c r="A55" s="49">
        <v>50</v>
      </c>
      <c r="B55" s="50" t="s">
        <v>244</v>
      </c>
      <c r="C55" s="51" t="s">
        <v>32</v>
      </c>
      <c r="D55" s="58">
        <v>100</v>
      </c>
      <c r="E55" s="224">
        <v>0</v>
      </c>
      <c r="F55" s="54">
        <f t="shared" si="0"/>
        <v>0</v>
      </c>
    </row>
    <row r="56" spans="1:10">
      <c r="A56" s="49">
        <v>51</v>
      </c>
      <c r="B56" s="50" t="s">
        <v>245</v>
      </c>
      <c r="C56" s="51" t="s">
        <v>32</v>
      </c>
      <c r="D56" s="58">
        <v>100</v>
      </c>
      <c r="E56" s="224">
        <v>0</v>
      </c>
      <c r="F56" s="54">
        <f t="shared" si="0"/>
        <v>0</v>
      </c>
    </row>
    <row r="57" spans="1:10">
      <c r="A57" s="49">
        <v>52</v>
      </c>
      <c r="B57" s="50" t="s">
        <v>246</v>
      </c>
      <c r="C57" s="51" t="s">
        <v>32</v>
      </c>
      <c r="D57" s="58">
        <v>100</v>
      </c>
      <c r="E57" s="230">
        <v>0</v>
      </c>
      <c r="F57" s="54">
        <f t="shared" si="0"/>
        <v>0</v>
      </c>
    </row>
    <row r="58" spans="1:10">
      <c r="A58" s="49">
        <v>53</v>
      </c>
      <c r="B58" s="50" t="s">
        <v>247</v>
      </c>
      <c r="C58" s="51" t="s">
        <v>32</v>
      </c>
      <c r="D58" s="58">
        <v>100</v>
      </c>
      <c r="E58" s="230">
        <v>0</v>
      </c>
      <c r="F58" s="54">
        <f t="shared" si="0"/>
        <v>0</v>
      </c>
    </row>
    <row r="59" spans="1:10" ht="24" customHeight="1">
      <c r="A59" s="257" t="s">
        <v>248</v>
      </c>
      <c r="B59" s="257"/>
      <c r="C59" s="257"/>
      <c r="D59" s="257"/>
      <c r="E59" s="257"/>
      <c r="F59" s="54">
        <f>SUM(F6:F58)</f>
        <v>0</v>
      </c>
    </row>
    <row r="60" spans="1:10">
      <c r="A60" s="172"/>
      <c r="B60" s="172"/>
      <c r="C60" s="172"/>
      <c r="D60" s="172"/>
      <c r="E60" s="172"/>
      <c r="F60" s="173"/>
    </row>
    <row r="61" spans="1:10" s="68" customFormat="1" ht="19.5" customHeight="1">
      <c r="A61" s="256" t="s">
        <v>249</v>
      </c>
      <c r="B61" s="256"/>
      <c r="C61" s="256"/>
      <c r="D61" s="256"/>
      <c r="E61" s="256"/>
      <c r="F61" s="256"/>
    </row>
    <row r="62" spans="1:10" ht="12.75" customHeight="1">
      <c r="A62" s="69"/>
      <c r="B62" s="69"/>
      <c r="C62" s="69"/>
      <c r="D62" s="69"/>
      <c r="E62" s="69"/>
      <c r="F62" s="69"/>
    </row>
    <row r="63" spans="1:10" ht="25.5" customHeight="1">
      <c r="A63" s="51" t="s">
        <v>224</v>
      </c>
      <c r="B63" s="51" t="s">
        <v>225</v>
      </c>
      <c r="C63" s="51" t="s">
        <v>226</v>
      </c>
      <c r="D63" s="51" t="s">
        <v>227</v>
      </c>
      <c r="E63" s="51" t="s">
        <v>228</v>
      </c>
      <c r="F63" s="170" t="s">
        <v>229</v>
      </c>
    </row>
    <row r="64" spans="1:10">
      <c r="A64" s="251">
        <v>1</v>
      </c>
      <c r="B64" s="70" t="s">
        <v>250</v>
      </c>
      <c r="C64" s="59"/>
      <c r="D64" s="71"/>
      <c r="E64" s="72"/>
      <c r="F64" s="54"/>
    </row>
    <row r="65" spans="1:6">
      <c r="A65" s="252"/>
      <c r="B65" s="73" t="s">
        <v>251</v>
      </c>
      <c r="C65" s="59" t="s">
        <v>32</v>
      </c>
      <c r="D65" s="71">
        <v>3</v>
      </c>
      <c r="E65" s="232">
        <v>0</v>
      </c>
      <c r="F65" s="54">
        <f t="shared" ref="F65:F86" si="2">PRODUCT(D65,E65)</f>
        <v>0</v>
      </c>
    </row>
    <row r="66" spans="1:6">
      <c r="A66" s="253"/>
      <c r="B66" s="73" t="s">
        <v>252</v>
      </c>
      <c r="C66" s="59" t="s">
        <v>32</v>
      </c>
      <c r="D66" s="71">
        <v>4</v>
      </c>
      <c r="E66" s="232">
        <v>0</v>
      </c>
      <c r="F66" s="54">
        <f t="shared" si="2"/>
        <v>0</v>
      </c>
    </row>
    <row r="67" spans="1:6">
      <c r="A67" s="251">
        <v>2</v>
      </c>
      <c r="B67" s="70" t="s">
        <v>253</v>
      </c>
      <c r="C67" s="59"/>
      <c r="D67" s="71"/>
      <c r="E67" s="72"/>
      <c r="F67" s="54"/>
    </row>
    <row r="68" spans="1:6">
      <c r="A68" s="252"/>
      <c r="B68" s="73" t="s">
        <v>251</v>
      </c>
      <c r="C68" s="59" t="s">
        <v>32</v>
      </c>
      <c r="D68" s="71">
        <v>1</v>
      </c>
      <c r="E68" s="232">
        <v>0</v>
      </c>
      <c r="F68" s="54">
        <f t="shared" si="2"/>
        <v>0</v>
      </c>
    </row>
    <row r="69" spans="1:6">
      <c r="A69" s="253"/>
      <c r="B69" s="73" t="s">
        <v>252</v>
      </c>
      <c r="C69" s="59" t="s">
        <v>32</v>
      </c>
      <c r="D69" s="71">
        <v>1</v>
      </c>
      <c r="E69" s="232">
        <v>0</v>
      </c>
      <c r="F69" s="54">
        <f t="shared" si="2"/>
        <v>0</v>
      </c>
    </row>
    <row r="70" spans="1:6" ht="51">
      <c r="A70" s="74">
        <v>3</v>
      </c>
      <c r="B70" s="70" t="s">
        <v>254</v>
      </c>
      <c r="C70" s="59" t="s">
        <v>165</v>
      </c>
      <c r="D70" s="75">
        <v>0.26690000000000003</v>
      </c>
      <c r="E70" s="232">
        <v>0</v>
      </c>
      <c r="F70" s="60">
        <f t="shared" si="2"/>
        <v>0</v>
      </c>
    </row>
    <row r="71" spans="1:6" ht="25.5">
      <c r="A71" s="74">
        <v>4</v>
      </c>
      <c r="B71" s="70" t="s">
        <v>255</v>
      </c>
      <c r="C71" s="59" t="s">
        <v>32</v>
      </c>
      <c r="D71" s="71">
        <v>7</v>
      </c>
      <c r="E71" s="232">
        <v>0</v>
      </c>
      <c r="F71" s="60">
        <f t="shared" si="2"/>
        <v>0</v>
      </c>
    </row>
    <row r="72" spans="1:6" ht="25.5">
      <c r="A72" s="251">
        <v>5</v>
      </c>
      <c r="B72" s="70" t="s">
        <v>256</v>
      </c>
      <c r="C72" s="59"/>
      <c r="D72" s="71"/>
      <c r="E72" s="72"/>
      <c r="F72" s="60"/>
    </row>
    <row r="73" spans="1:6">
      <c r="A73" s="252"/>
      <c r="B73" s="73" t="s">
        <v>257</v>
      </c>
      <c r="C73" s="59" t="s">
        <v>230</v>
      </c>
      <c r="D73" s="71">
        <v>159</v>
      </c>
      <c r="E73" s="232">
        <v>0</v>
      </c>
      <c r="F73" s="60">
        <f t="shared" si="2"/>
        <v>0</v>
      </c>
    </row>
    <row r="74" spans="1:6">
      <c r="A74" s="253"/>
      <c r="B74" s="73" t="s">
        <v>258</v>
      </c>
      <c r="C74" s="59" t="s">
        <v>230</v>
      </c>
      <c r="D74" s="71">
        <v>106</v>
      </c>
      <c r="E74" s="232">
        <v>0</v>
      </c>
      <c r="F74" s="60">
        <f t="shared" si="2"/>
        <v>0</v>
      </c>
    </row>
    <row r="75" spans="1:6" ht="38.25">
      <c r="A75" s="74">
        <v>6</v>
      </c>
      <c r="B75" s="70" t="s">
        <v>259</v>
      </c>
      <c r="C75" s="59" t="s">
        <v>32</v>
      </c>
      <c r="D75" s="71">
        <v>2</v>
      </c>
      <c r="E75" s="232">
        <v>0</v>
      </c>
      <c r="F75" s="60">
        <f t="shared" si="2"/>
        <v>0</v>
      </c>
    </row>
    <row r="76" spans="1:6" ht="25.5">
      <c r="A76" s="74">
        <v>7</v>
      </c>
      <c r="B76" s="70" t="s">
        <v>260</v>
      </c>
      <c r="C76" s="59" t="s">
        <v>32</v>
      </c>
      <c r="D76" s="71">
        <v>4</v>
      </c>
      <c r="E76" s="232">
        <v>0</v>
      </c>
      <c r="F76" s="60">
        <f t="shared" si="2"/>
        <v>0</v>
      </c>
    </row>
    <row r="77" spans="1:6" ht="25.5">
      <c r="A77" s="251">
        <v>8</v>
      </c>
      <c r="B77" s="70" t="s">
        <v>261</v>
      </c>
      <c r="C77" s="59"/>
      <c r="D77" s="71"/>
      <c r="E77" s="72"/>
      <c r="F77" s="60"/>
    </row>
    <row r="78" spans="1:6">
      <c r="A78" s="253"/>
      <c r="B78" s="73" t="s">
        <v>262</v>
      </c>
      <c r="C78" s="59" t="s">
        <v>32</v>
      </c>
      <c r="D78" s="71">
        <v>1</v>
      </c>
      <c r="E78" s="232">
        <v>0</v>
      </c>
      <c r="F78" s="60">
        <f t="shared" si="2"/>
        <v>0</v>
      </c>
    </row>
    <row r="79" spans="1:6" ht="25.5">
      <c r="A79" s="251">
        <v>9</v>
      </c>
      <c r="B79" s="70" t="s">
        <v>263</v>
      </c>
      <c r="C79" s="59"/>
      <c r="D79" s="71"/>
      <c r="E79" s="72"/>
      <c r="F79" s="60"/>
    </row>
    <row r="80" spans="1:6">
      <c r="A80" s="252"/>
      <c r="B80" s="73" t="s">
        <v>264</v>
      </c>
      <c r="C80" s="59" t="s">
        <v>32</v>
      </c>
      <c r="D80" s="71">
        <v>18</v>
      </c>
      <c r="E80" s="232">
        <v>0</v>
      </c>
      <c r="F80" s="60">
        <f t="shared" si="2"/>
        <v>0</v>
      </c>
    </row>
    <row r="81" spans="1:6">
      <c r="A81" s="253"/>
      <c r="B81" s="73" t="s">
        <v>265</v>
      </c>
      <c r="C81" s="59" t="s">
        <v>32</v>
      </c>
      <c r="D81" s="71">
        <v>12</v>
      </c>
      <c r="E81" s="232">
        <v>0</v>
      </c>
      <c r="F81" s="60">
        <f t="shared" si="2"/>
        <v>0</v>
      </c>
    </row>
    <row r="82" spans="1:6" ht="25.5">
      <c r="A82" s="76">
        <v>10</v>
      </c>
      <c r="B82" s="70" t="s">
        <v>266</v>
      </c>
      <c r="C82" s="59" t="s">
        <v>32</v>
      </c>
      <c r="D82" s="71">
        <v>2</v>
      </c>
      <c r="E82" s="232">
        <v>0</v>
      </c>
      <c r="F82" s="60">
        <f t="shared" si="2"/>
        <v>0</v>
      </c>
    </row>
    <row r="83" spans="1:6" ht="25.5">
      <c r="A83" s="76">
        <v>11</v>
      </c>
      <c r="B83" s="70" t="s">
        <v>267</v>
      </c>
      <c r="C83" s="59" t="s">
        <v>32</v>
      </c>
      <c r="D83" s="71">
        <v>10</v>
      </c>
      <c r="E83" s="232">
        <v>0</v>
      </c>
      <c r="F83" s="60">
        <f t="shared" si="2"/>
        <v>0</v>
      </c>
    </row>
    <row r="84" spans="1:6" ht="25.5">
      <c r="A84" s="74">
        <v>12</v>
      </c>
      <c r="B84" s="70" t="s">
        <v>268</v>
      </c>
      <c r="C84" s="59" t="s">
        <v>32</v>
      </c>
      <c r="D84" s="71">
        <v>6</v>
      </c>
      <c r="E84" s="232">
        <v>0</v>
      </c>
      <c r="F84" s="60">
        <f t="shared" si="2"/>
        <v>0</v>
      </c>
    </row>
    <row r="85" spans="1:6" ht="25.5">
      <c r="A85" s="74">
        <v>13</v>
      </c>
      <c r="B85" s="70" t="s">
        <v>269</v>
      </c>
      <c r="C85" s="59" t="s">
        <v>32</v>
      </c>
      <c r="D85" s="71">
        <v>2</v>
      </c>
      <c r="E85" s="232">
        <v>0</v>
      </c>
      <c r="F85" s="60">
        <f t="shared" si="2"/>
        <v>0</v>
      </c>
    </row>
    <row r="86" spans="1:6" ht="63.75">
      <c r="A86" s="76">
        <v>14</v>
      </c>
      <c r="B86" s="70" t="s">
        <v>270</v>
      </c>
      <c r="C86" s="59" t="s">
        <v>32</v>
      </c>
      <c r="D86" s="71">
        <v>1</v>
      </c>
      <c r="E86" s="232">
        <v>0</v>
      </c>
      <c r="F86" s="60">
        <f t="shared" si="2"/>
        <v>0</v>
      </c>
    </row>
    <row r="87" spans="1:6" ht="21.75" customHeight="1">
      <c r="A87" s="257" t="s">
        <v>271</v>
      </c>
      <c r="B87" s="257"/>
      <c r="C87" s="257"/>
      <c r="D87" s="257"/>
      <c r="E87" s="257"/>
      <c r="F87" s="174">
        <f>SUM(F64:F86)</f>
        <v>0</v>
      </c>
    </row>
    <row r="88" spans="1:6">
      <c r="A88" s="175"/>
      <c r="B88" s="77"/>
      <c r="C88" s="77"/>
      <c r="D88" s="77"/>
      <c r="E88" s="78"/>
      <c r="F88" s="78"/>
    </row>
    <row r="89" spans="1:6">
      <c r="A89" s="254" t="s">
        <v>222</v>
      </c>
      <c r="B89" s="254"/>
      <c r="C89" s="254"/>
      <c r="D89" s="254"/>
      <c r="E89" s="254"/>
      <c r="F89" s="254"/>
    </row>
    <row r="90" spans="1:6">
      <c r="A90" s="78"/>
      <c r="B90" s="175"/>
      <c r="C90" s="176"/>
      <c r="D90" s="177"/>
      <c r="E90" s="78"/>
      <c r="F90" s="78"/>
    </row>
    <row r="91" spans="1:6">
      <c r="A91" s="259" t="s">
        <v>272</v>
      </c>
      <c r="B91" s="259"/>
      <c r="C91" s="176"/>
      <c r="D91" s="177"/>
      <c r="E91" s="78"/>
      <c r="F91" s="78"/>
    </row>
    <row r="92" spans="1:6">
      <c r="A92" s="79"/>
      <c r="B92" s="79"/>
      <c r="C92" s="79"/>
      <c r="D92" s="79"/>
      <c r="E92" s="79"/>
      <c r="F92" s="79"/>
    </row>
    <row r="93" spans="1:6">
      <c r="A93" s="260" t="s">
        <v>273</v>
      </c>
      <c r="B93" s="260"/>
      <c r="C93" s="260"/>
      <c r="D93" s="260"/>
      <c r="E93" s="260"/>
      <c r="F93" s="260"/>
    </row>
    <row r="94" spans="1:6">
      <c r="A94" s="178"/>
      <c r="B94" s="179"/>
      <c r="C94" s="80"/>
      <c r="D94" s="81"/>
      <c r="E94" s="35"/>
      <c r="F94" s="37"/>
    </row>
    <row r="95" spans="1:6" ht="25.5">
      <c r="A95" s="180" t="s">
        <v>274</v>
      </c>
      <c r="B95" s="85" t="s">
        <v>275</v>
      </c>
      <c r="C95" s="82" t="s">
        <v>276</v>
      </c>
      <c r="D95" s="181" t="s">
        <v>277</v>
      </c>
      <c r="E95" s="40" t="s">
        <v>278</v>
      </c>
      <c r="F95" s="182" t="s">
        <v>279</v>
      </c>
    </row>
    <row r="96" spans="1:6">
      <c r="A96" s="180" t="s">
        <v>280</v>
      </c>
      <c r="B96" s="85" t="s">
        <v>281</v>
      </c>
      <c r="C96" s="85" t="s">
        <v>282</v>
      </c>
      <c r="D96" s="181"/>
      <c r="E96" s="40" t="s">
        <v>283</v>
      </c>
      <c r="F96" s="182" t="s">
        <v>283</v>
      </c>
    </row>
    <row r="97" spans="1:6" ht="25.5">
      <c r="A97" s="183">
        <v>1</v>
      </c>
      <c r="B97" s="84" t="s">
        <v>284</v>
      </c>
      <c r="C97" s="82" t="s">
        <v>230</v>
      </c>
      <c r="D97" s="31">
        <v>33.049999999999997</v>
      </c>
      <c r="E97" s="233">
        <v>0</v>
      </c>
      <c r="F97" s="32">
        <f>D97*E97</f>
        <v>0</v>
      </c>
    </row>
    <row r="98" spans="1:6" ht="51">
      <c r="A98" s="183">
        <v>2</v>
      </c>
      <c r="B98" s="84" t="s">
        <v>285</v>
      </c>
      <c r="C98" s="82" t="s">
        <v>32</v>
      </c>
      <c r="D98" s="33">
        <v>2</v>
      </c>
      <c r="E98" s="233">
        <v>0</v>
      </c>
      <c r="F98" s="32">
        <f>D98*E98</f>
        <v>0</v>
      </c>
    </row>
    <row r="99" spans="1:6">
      <c r="A99" s="86"/>
      <c r="B99" s="83"/>
      <c r="C99" s="80"/>
      <c r="D99" s="34"/>
      <c r="E99" s="35"/>
      <c r="F99" s="35"/>
    </row>
    <row r="100" spans="1:6">
      <c r="A100" s="260" t="s">
        <v>286</v>
      </c>
      <c r="B100" s="260"/>
      <c r="C100" s="260"/>
      <c r="D100" s="260"/>
      <c r="E100" s="260"/>
      <c r="F100" s="260"/>
    </row>
    <row r="101" spans="1:6">
      <c r="A101" s="86"/>
      <c r="B101" s="83"/>
      <c r="C101" s="80"/>
      <c r="D101" s="36"/>
      <c r="E101" s="35"/>
      <c r="F101" s="37"/>
    </row>
    <row r="102" spans="1:6" ht="25.5">
      <c r="A102" s="180" t="s">
        <v>274</v>
      </c>
      <c r="B102" s="85" t="s">
        <v>275</v>
      </c>
      <c r="C102" s="82" t="s">
        <v>276</v>
      </c>
      <c r="D102" s="181" t="s">
        <v>277</v>
      </c>
      <c r="E102" s="40" t="s">
        <v>278</v>
      </c>
      <c r="F102" s="182" t="s">
        <v>279</v>
      </c>
    </row>
    <row r="103" spans="1:6">
      <c r="A103" s="180" t="s">
        <v>280</v>
      </c>
      <c r="B103" s="85" t="s">
        <v>281</v>
      </c>
      <c r="C103" s="85" t="s">
        <v>282</v>
      </c>
      <c r="D103" s="181"/>
      <c r="E103" s="40" t="s">
        <v>283</v>
      </c>
      <c r="F103" s="182" t="s">
        <v>283</v>
      </c>
    </row>
    <row r="104" spans="1:6">
      <c r="A104" s="261">
        <v>1</v>
      </c>
      <c r="B104" s="84" t="s">
        <v>287</v>
      </c>
      <c r="C104" s="85"/>
      <c r="D104" s="181"/>
      <c r="E104" s="40"/>
      <c r="F104" s="182"/>
    </row>
    <row r="105" spans="1:6">
      <c r="A105" s="262"/>
      <c r="B105" s="84" t="s">
        <v>288</v>
      </c>
      <c r="C105" s="85" t="s">
        <v>436</v>
      </c>
      <c r="D105" s="31">
        <v>6.55</v>
      </c>
      <c r="E105" s="234">
        <v>0</v>
      </c>
      <c r="F105" s="32">
        <f>D105*E105</f>
        <v>0</v>
      </c>
    </row>
    <row r="106" spans="1:6">
      <c r="A106" s="263">
        <v>2</v>
      </c>
      <c r="B106" s="84" t="s">
        <v>289</v>
      </c>
      <c r="C106" s="85"/>
      <c r="D106" s="33"/>
      <c r="E106" s="38"/>
      <c r="F106" s="39"/>
    </row>
    <row r="107" spans="1:6">
      <c r="A107" s="263"/>
      <c r="B107" s="84" t="s">
        <v>290</v>
      </c>
      <c r="C107" s="85" t="s">
        <v>436</v>
      </c>
      <c r="D107" s="31">
        <v>88.19</v>
      </c>
      <c r="E107" s="234">
        <v>0</v>
      </c>
      <c r="F107" s="32">
        <f>D107*E107</f>
        <v>0</v>
      </c>
    </row>
    <row r="108" spans="1:6" ht="38.25">
      <c r="A108" s="263">
        <v>3</v>
      </c>
      <c r="B108" s="84" t="s">
        <v>291</v>
      </c>
      <c r="C108" s="85"/>
      <c r="D108" s="31"/>
      <c r="E108" s="38"/>
      <c r="F108" s="32"/>
    </row>
    <row r="109" spans="1:6">
      <c r="A109" s="263"/>
      <c r="B109" s="84" t="s">
        <v>290</v>
      </c>
      <c r="C109" s="85" t="s">
        <v>436</v>
      </c>
      <c r="D109" s="31">
        <v>34.363858</v>
      </c>
      <c r="E109" s="234">
        <v>0</v>
      </c>
      <c r="F109" s="32">
        <f>D109*E109</f>
        <v>0</v>
      </c>
    </row>
    <row r="110" spans="1:6" ht="76.5">
      <c r="A110" s="183">
        <v>4</v>
      </c>
      <c r="B110" s="184" t="s">
        <v>292</v>
      </c>
      <c r="C110" s="82" t="s">
        <v>436</v>
      </c>
      <c r="D110" s="40">
        <v>47.366</v>
      </c>
      <c r="E110" s="233">
        <v>0</v>
      </c>
      <c r="F110" s="32">
        <f>D110*E110</f>
        <v>0</v>
      </c>
    </row>
    <row r="111" spans="1:6" ht="76.5">
      <c r="A111" s="263">
        <v>5</v>
      </c>
      <c r="B111" s="84" t="s">
        <v>293</v>
      </c>
      <c r="C111" s="85"/>
      <c r="D111" s="40"/>
      <c r="E111" s="32"/>
      <c r="F111" s="39"/>
    </row>
    <row r="112" spans="1:6">
      <c r="A112" s="263"/>
      <c r="B112" s="84" t="s">
        <v>288</v>
      </c>
      <c r="C112" s="85" t="s">
        <v>436</v>
      </c>
      <c r="D112" s="31">
        <v>47.366</v>
      </c>
      <c r="E112" s="233">
        <v>0</v>
      </c>
      <c r="F112" s="32">
        <f>D112*E112</f>
        <v>0</v>
      </c>
    </row>
    <row r="113" spans="1:6">
      <c r="A113" s="86"/>
      <c r="B113" s="87"/>
      <c r="C113" s="80" t="s">
        <v>294</v>
      </c>
      <c r="D113" s="88"/>
      <c r="E113" s="35"/>
      <c r="F113" s="89"/>
    </row>
    <row r="114" spans="1:6">
      <c r="A114" s="260" t="s">
        <v>295</v>
      </c>
      <c r="B114" s="260"/>
      <c r="C114" s="80"/>
      <c r="D114" s="36"/>
      <c r="E114" s="35"/>
      <c r="F114" s="37"/>
    </row>
    <row r="115" spans="1:6">
      <c r="A115" s="86"/>
      <c r="B115" s="83"/>
      <c r="C115" s="80"/>
      <c r="D115" s="36"/>
      <c r="E115" s="35"/>
      <c r="F115" s="37"/>
    </row>
    <row r="116" spans="1:6" ht="25.5">
      <c r="A116" s="180" t="s">
        <v>274</v>
      </c>
      <c r="B116" s="85" t="s">
        <v>275</v>
      </c>
      <c r="C116" s="82" t="s">
        <v>276</v>
      </c>
      <c r="D116" s="181" t="s">
        <v>277</v>
      </c>
      <c r="E116" s="40" t="s">
        <v>278</v>
      </c>
      <c r="F116" s="182" t="s">
        <v>279</v>
      </c>
    </row>
    <row r="117" spans="1:6">
      <c r="A117" s="180" t="s">
        <v>280</v>
      </c>
      <c r="B117" s="85" t="s">
        <v>281</v>
      </c>
      <c r="C117" s="85" t="s">
        <v>282</v>
      </c>
      <c r="D117" s="181"/>
      <c r="E117" s="40" t="s">
        <v>283</v>
      </c>
      <c r="F117" s="182" t="s">
        <v>283</v>
      </c>
    </row>
    <row r="118" spans="1:6" ht="63.75">
      <c r="A118" s="261">
        <v>1</v>
      </c>
      <c r="B118" s="84" t="s">
        <v>296</v>
      </c>
      <c r="C118" s="85"/>
      <c r="D118" s="181"/>
      <c r="E118" s="40"/>
      <c r="F118" s="182"/>
    </row>
    <row r="119" spans="1:6">
      <c r="A119" s="269"/>
      <c r="B119" s="84" t="s">
        <v>297</v>
      </c>
      <c r="C119" s="85" t="s">
        <v>230</v>
      </c>
      <c r="D119" s="31">
        <v>59</v>
      </c>
      <c r="E119" s="234">
        <v>0</v>
      </c>
      <c r="F119" s="32">
        <f>D119*E119</f>
        <v>0</v>
      </c>
    </row>
    <row r="120" spans="1:6">
      <c r="A120" s="262"/>
      <c r="B120" s="84" t="s">
        <v>298</v>
      </c>
      <c r="C120" s="85" t="s">
        <v>230</v>
      </c>
      <c r="D120" s="31">
        <v>108</v>
      </c>
      <c r="E120" s="234">
        <v>0</v>
      </c>
      <c r="F120" s="32">
        <f>D120*E120</f>
        <v>0</v>
      </c>
    </row>
    <row r="121" spans="1:6" ht="25.5">
      <c r="A121" s="183">
        <v>2</v>
      </c>
      <c r="B121" s="185" t="s">
        <v>299</v>
      </c>
      <c r="C121" s="82" t="s">
        <v>230</v>
      </c>
      <c r="D121" s="31">
        <v>124</v>
      </c>
      <c r="E121" s="233">
        <v>0</v>
      </c>
      <c r="F121" s="32">
        <f>D121*E121</f>
        <v>0</v>
      </c>
    </row>
    <row r="122" spans="1:6" ht="25.5">
      <c r="A122" s="183">
        <v>3</v>
      </c>
      <c r="B122" s="185" t="s">
        <v>300</v>
      </c>
      <c r="C122" s="82" t="s">
        <v>32</v>
      </c>
      <c r="D122" s="33">
        <v>113</v>
      </c>
      <c r="E122" s="233">
        <v>0</v>
      </c>
      <c r="F122" s="32">
        <f>D122*E122</f>
        <v>0</v>
      </c>
    </row>
    <row r="123" spans="1:6" ht="51">
      <c r="A123" s="183">
        <v>4</v>
      </c>
      <c r="B123" s="185" t="s">
        <v>301</v>
      </c>
      <c r="C123" s="82" t="s">
        <v>230</v>
      </c>
      <c r="D123" s="31">
        <v>147</v>
      </c>
      <c r="E123" s="233">
        <v>0</v>
      </c>
      <c r="F123" s="32">
        <f>D123*E123</f>
        <v>0</v>
      </c>
    </row>
    <row r="124" spans="1:6" ht="25.5">
      <c r="A124" s="261">
        <v>5</v>
      </c>
      <c r="B124" s="84" t="s">
        <v>302</v>
      </c>
      <c r="C124" s="85"/>
      <c r="D124" s="31"/>
      <c r="E124" s="38"/>
      <c r="F124" s="32"/>
    </row>
    <row r="125" spans="1:6">
      <c r="A125" s="269"/>
      <c r="B125" s="84" t="s">
        <v>303</v>
      </c>
      <c r="C125" s="85" t="s">
        <v>230</v>
      </c>
      <c r="D125" s="33">
        <v>52</v>
      </c>
      <c r="E125" s="234">
        <v>0</v>
      </c>
      <c r="F125" s="32">
        <f>D125*E125</f>
        <v>0</v>
      </c>
    </row>
    <row r="126" spans="1:6">
      <c r="A126" s="262"/>
      <c r="B126" s="84" t="s">
        <v>304</v>
      </c>
      <c r="C126" s="85" t="s">
        <v>230</v>
      </c>
      <c r="D126" s="33">
        <v>7</v>
      </c>
      <c r="E126" s="234">
        <v>0</v>
      </c>
      <c r="F126" s="32">
        <f>D126*E126</f>
        <v>0</v>
      </c>
    </row>
    <row r="127" spans="1:6">
      <c r="A127" s="186"/>
      <c r="B127" s="83"/>
      <c r="C127" s="80"/>
      <c r="D127" s="36"/>
      <c r="E127" s="41"/>
      <c r="F127" s="35"/>
    </row>
    <row r="128" spans="1:6">
      <c r="A128" s="260" t="s">
        <v>305</v>
      </c>
      <c r="B128" s="260"/>
      <c r="C128" s="80"/>
      <c r="D128" s="36"/>
      <c r="E128" s="41"/>
      <c r="F128" s="35"/>
    </row>
    <row r="129" spans="1:6">
      <c r="A129" s="186"/>
      <c r="B129" s="83"/>
      <c r="C129" s="80"/>
      <c r="D129" s="36"/>
      <c r="E129" s="41"/>
      <c r="F129" s="35"/>
    </row>
    <row r="130" spans="1:6" ht="25.5">
      <c r="A130" s="180" t="s">
        <v>274</v>
      </c>
      <c r="B130" s="85" t="s">
        <v>275</v>
      </c>
      <c r="C130" s="82" t="s">
        <v>276</v>
      </c>
      <c r="D130" s="181" t="s">
        <v>277</v>
      </c>
      <c r="E130" s="40" t="s">
        <v>278</v>
      </c>
      <c r="F130" s="182" t="s">
        <v>279</v>
      </c>
    </row>
    <row r="131" spans="1:6">
      <c r="A131" s="180" t="s">
        <v>280</v>
      </c>
      <c r="B131" s="85" t="s">
        <v>281</v>
      </c>
      <c r="C131" s="85" t="s">
        <v>282</v>
      </c>
      <c r="D131" s="181"/>
      <c r="E131" s="40" t="s">
        <v>283</v>
      </c>
      <c r="F131" s="182" t="s">
        <v>283</v>
      </c>
    </row>
    <row r="132" spans="1:6" ht="38.25">
      <c r="A132" s="183">
        <v>1</v>
      </c>
      <c r="B132" s="84" t="s">
        <v>306</v>
      </c>
      <c r="C132" s="82" t="s">
        <v>437</v>
      </c>
      <c r="D132" s="31">
        <v>33.049999999999997</v>
      </c>
      <c r="E132" s="233">
        <v>0</v>
      </c>
      <c r="F132" s="32">
        <f>D132*E132</f>
        <v>0</v>
      </c>
    </row>
    <row r="133" spans="1:6">
      <c r="A133" s="186"/>
      <c r="B133" s="83"/>
      <c r="C133" s="80"/>
      <c r="D133" s="36"/>
      <c r="E133" s="41"/>
      <c r="F133" s="35"/>
    </row>
    <row r="134" spans="1:6">
      <c r="A134" s="258" t="s">
        <v>307</v>
      </c>
      <c r="B134" s="258"/>
      <c r="C134" s="80"/>
      <c r="D134" s="36"/>
      <c r="E134" s="35"/>
      <c r="F134" s="37"/>
    </row>
    <row r="135" spans="1:6">
      <c r="A135" s="86"/>
      <c r="B135" s="83"/>
      <c r="C135" s="80"/>
      <c r="D135" s="36"/>
      <c r="E135" s="35"/>
      <c r="F135" s="37"/>
    </row>
    <row r="136" spans="1:6" ht="25.5">
      <c r="A136" s="180" t="s">
        <v>274</v>
      </c>
      <c r="B136" s="85" t="s">
        <v>275</v>
      </c>
      <c r="C136" s="82" t="s">
        <v>276</v>
      </c>
      <c r="D136" s="181" t="s">
        <v>277</v>
      </c>
      <c r="E136" s="40" t="s">
        <v>278</v>
      </c>
      <c r="F136" s="182" t="s">
        <v>279</v>
      </c>
    </row>
    <row r="137" spans="1:6">
      <c r="A137" s="180" t="s">
        <v>280</v>
      </c>
      <c r="B137" s="85" t="s">
        <v>281</v>
      </c>
      <c r="C137" s="85" t="s">
        <v>282</v>
      </c>
      <c r="D137" s="181"/>
      <c r="E137" s="40" t="s">
        <v>283</v>
      </c>
      <c r="F137" s="182" t="s">
        <v>283</v>
      </c>
    </row>
    <row r="138" spans="1:6">
      <c r="A138" s="263">
        <v>1</v>
      </c>
      <c r="B138" s="84" t="s">
        <v>308</v>
      </c>
      <c r="C138" s="85"/>
      <c r="D138" s="33"/>
      <c r="E138" s="38"/>
      <c r="F138" s="182"/>
    </row>
    <row r="139" spans="1:6">
      <c r="A139" s="263"/>
      <c r="B139" s="84" t="s">
        <v>309</v>
      </c>
      <c r="C139" s="85" t="s">
        <v>436</v>
      </c>
      <c r="D139" s="31">
        <v>13</v>
      </c>
      <c r="E139" s="234">
        <v>0</v>
      </c>
      <c r="F139" s="32">
        <f>D139*E139</f>
        <v>0</v>
      </c>
    </row>
    <row r="140" spans="1:6" ht="25.5">
      <c r="A140" s="266">
        <v>2</v>
      </c>
      <c r="B140" s="187" t="s">
        <v>310</v>
      </c>
      <c r="C140" s="90"/>
      <c r="D140" s="31"/>
      <c r="E140" s="38"/>
      <c r="F140" s="32"/>
    </row>
    <row r="141" spans="1:6">
      <c r="A141" s="267"/>
      <c r="B141" s="84" t="s">
        <v>311</v>
      </c>
      <c r="C141" s="82" t="s">
        <v>437</v>
      </c>
      <c r="D141" s="31">
        <v>37</v>
      </c>
      <c r="E141" s="234">
        <v>0</v>
      </c>
      <c r="F141" s="32">
        <f>D141*E141</f>
        <v>0</v>
      </c>
    </row>
    <row r="142" spans="1:6">
      <c r="A142" s="263">
        <v>3</v>
      </c>
      <c r="B142" s="84" t="s">
        <v>312</v>
      </c>
      <c r="C142" s="85"/>
      <c r="D142" s="33"/>
      <c r="E142" s="38"/>
      <c r="F142" s="39"/>
    </row>
    <row r="143" spans="1:6">
      <c r="A143" s="263"/>
      <c r="B143" s="84" t="s">
        <v>313</v>
      </c>
      <c r="C143" s="85" t="s">
        <v>314</v>
      </c>
      <c r="D143" s="33">
        <v>8</v>
      </c>
      <c r="E143" s="234">
        <v>0</v>
      </c>
      <c r="F143" s="32">
        <f>D143*E143</f>
        <v>0</v>
      </c>
    </row>
    <row r="144" spans="1:6">
      <c r="A144" s="261"/>
      <c r="B144" s="91" t="s">
        <v>315</v>
      </c>
      <c r="C144" s="92" t="s">
        <v>314</v>
      </c>
      <c r="D144" s="42">
        <v>8</v>
      </c>
      <c r="E144" s="235">
        <v>0</v>
      </c>
      <c r="F144" s="43">
        <f>D144*E144</f>
        <v>0</v>
      </c>
    </row>
    <row r="145" spans="1:9">
      <c r="A145" s="268" t="s">
        <v>316</v>
      </c>
      <c r="B145" s="268"/>
      <c r="C145" s="268"/>
      <c r="D145" s="268"/>
      <c r="E145" s="268"/>
      <c r="F145" s="32">
        <f>SUM(F97:F144)</f>
        <v>0</v>
      </c>
    </row>
    <row r="146" spans="1:9">
      <c r="A146" s="93"/>
      <c r="B146" s="93"/>
      <c r="C146" s="93"/>
      <c r="D146" s="93"/>
      <c r="E146" s="93"/>
      <c r="F146" s="93"/>
      <c r="G146" s="93"/>
      <c r="H146" s="93"/>
    </row>
    <row r="147" spans="1:9">
      <c r="A147" s="264" t="s">
        <v>477</v>
      </c>
      <c r="B147" s="265"/>
      <c r="C147" s="265"/>
      <c r="D147" s="265"/>
      <c r="E147" s="265"/>
      <c r="F147" s="265"/>
      <c r="G147" s="188"/>
      <c r="H147" s="188"/>
    </row>
    <row r="148" spans="1:9">
      <c r="A148" s="93"/>
      <c r="B148" s="93"/>
      <c r="C148" s="93"/>
      <c r="D148" s="93"/>
      <c r="E148" s="93"/>
      <c r="F148" s="93"/>
      <c r="G148" s="93"/>
      <c r="H148" s="93"/>
    </row>
    <row r="149" spans="1:9">
      <c r="A149" s="189" t="s">
        <v>317</v>
      </c>
      <c r="B149" s="95"/>
      <c r="C149" s="95"/>
      <c r="D149" s="95"/>
      <c r="E149" s="95"/>
      <c r="F149" s="95"/>
      <c r="G149" s="190"/>
      <c r="I149" s="55"/>
    </row>
    <row r="150" spans="1:9">
      <c r="A150" s="94" t="s">
        <v>0</v>
      </c>
      <c r="B150" s="95" t="s">
        <v>318</v>
      </c>
      <c r="C150" s="95"/>
      <c r="D150" s="95"/>
      <c r="E150" s="95"/>
      <c r="F150" s="67">
        <f>F59</f>
        <v>0</v>
      </c>
      <c r="I150" s="55"/>
    </row>
    <row r="151" spans="1:9">
      <c r="A151" s="94" t="s">
        <v>8</v>
      </c>
      <c r="B151" s="95" t="s">
        <v>319</v>
      </c>
      <c r="C151" s="95"/>
      <c r="D151" s="95"/>
      <c r="E151" s="95"/>
      <c r="F151" s="67">
        <f>F87</f>
        <v>0</v>
      </c>
      <c r="I151" s="55"/>
    </row>
    <row r="152" spans="1:9">
      <c r="A152" s="94" t="s">
        <v>17</v>
      </c>
      <c r="B152" s="95" t="s">
        <v>320</v>
      </c>
      <c r="C152" s="95"/>
      <c r="D152" s="95"/>
      <c r="E152" s="95"/>
      <c r="F152" s="67">
        <f>F145</f>
        <v>0</v>
      </c>
      <c r="I152" s="55"/>
    </row>
    <row r="153" spans="1:9">
      <c r="A153" s="93"/>
      <c r="B153" s="93"/>
      <c r="C153" s="93"/>
      <c r="D153" s="93"/>
      <c r="E153" s="191" t="s">
        <v>321</v>
      </c>
      <c r="F153" s="62">
        <f>SUM(F150:F152)</f>
        <v>0</v>
      </c>
      <c r="I153" s="55"/>
    </row>
    <row r="154" spans="1:9">
      <c r="A154" s="93"/>
      <c r="B154" s="93"/>
      <c r="C154" s="93"/>
      <c r="D154" s="93"/>
      <c r="E154" s="93"/>
      <c r="F154" s="93"/>
      <c r="G154" s="93"/>
      <c r="H154" s="93"/>
    </row>
    <row r="155" spans="1:9">
      <c r="A155" s="93"/>
      <c r="B155" s="93"/>
      <c r="C155" s="93"/>
      <c r="D155" s="93"/>
      <c r="E155" s="93"/>
      <c r="F155" s="93"/>
      <c r="G155" s="93"/>
      <c r="H155" s="93"/>
    </row>
    <row r="156" spans="1:9">
      <c r="A156" s="93"/>
      <c r="B156" s="93"/>
      <c r="C156" s="93"/>
      <c r="D156" s="93"/>
      <c r="E156" s="93"/>
      <c r="F156" s="93"/>
      <c r="G156" s="93"/>
      <c r="H156" s="93"/>
    </row>
    <row r="157" spans="1:9">
      <c r="A157" s="93"/>
      <c r="B157" s="93"/>
      <c r="C157" s="93"/>
      <c r="D157" s="93"/>
      <c r="E157" s="93"/>
      <c r="F157" s="68"/>
      <c r="H157" s="55"/>
      <c r="I157" s="55"/>
    </row>
    <row r="158" spans="1:9">
      <c r="A158" s="93"/>
      <c r="B158" s="93"/>
      <c r="C158" s="93"/>
      <c r="D158" s="93"/>
      <c r="E158" s="93"/>
      <c r="F158" s="93"/>
      <c r="G158" s="68"/>
      <c r="H158" s="55"/>
      <c r="I158" s="55"/>
    </row>
  </sheetData>
  <sheetProtection algorithmName="SHA-512" hashValue="+WOjrUVoTmMv/flZpG2Xa6iF0t7NxaOSQ8b76ZO8ccePNq+pGpU1/AAOkwwWXJXbQ2KgDgkqfreU5JHl1kGBnQ==" saltValue="gimKWZsN8p0XS3F+Ww7LGA==" spinCount="100000" sheet="1" objects="1" scenarios="1" selectLockedCells="1"/>
  <mergeCells count="28">
    <mergeCell ref="A147:F147"/>
    <mergeCell ref="A140:A141"/>
    <mergeCell ref="A142:A144"/>
    <mergeCell ref="A145:E145"/>
    <mergeCell ref="A108:A109"/>
    <mergeCell ref="A111:A112"/>
    <mergeCell ref="A114:B114"/>
    <mergeCell ref="A118:A120"/>
    <mergeCell ref="A124:A126"/>
    <mergeCell ref="A128:B128"/>
    <mergeCell ref="A138:A139"/>
    <mergeCell ref="A72:A74"/>
    <mergeCell ref="A77:A78"/>
    <mergeCell ref="A79:A81"/>
    <mergeCell ref="A87:E87"/>
    <mergeCell ref="A134:B134"/>
    <mergeCell ref="A89:F89"/>
    <mergeCell ref="A91:B91"/>
    <mergeCell ref="A93:F93"/>
    <mergeCell ref="A100:F100"/>
    <mergeCell ref="A104:A105"/>
    <mergeCell ref="A106:A107"/>
    <mergeCell ref="A67:A69"/>
    <mergeCell ref="A1:F1"/>
    <mergeCell ref="A3:F3"/>
    <mergeCell ref="A59:E59"/>
    <mergeCell ref="A61:F61"/>
    <mergeCell ref="A64:A66"/>
  </mergeCells>
  <pageMargins left="0.78740157480314965" right="0.78740157480314965" top="0.39370078740157483" bottom="0.39370078740157483" header="0.39370078740157483" footer="0.39370078740157483"/>
  <pageSetup paperSize="9" scale="95" fitToHeight="0" orientation="portrait" horizontalDpi="4294967293" r:id="rId1"/>
  <headerFooter alignWithMargins="0"/>
  <rowBreaks count="3" manualBreakCount="3">
    <brk id="35" max="5" man="1"/>
    <brk id="60" max="5" man="1"/>
    <brk id="8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5" zoomScaleNormal="100" zoomScaleSheetLayoutView="100" workbookViewId="0">
      <selection activeCell="E11" sqref="E11"/>
    </sheetView>
  </sheetViews>
  <sheetFormatPr defaultRowHeight="12.75"/>
  <cols>
    <col min="1" max="1" width="6" style="26" customWidth="1"/>
    <col min="2" max="2" width="41.42578125" style="26" customWidth="1"/>
    <col min="3" max="3" width="9.42578125" style="26" customWidth="1"/>
    <col min="4" max="4" width="8.5703125" style="26" customWidth="1"/>
    <col min="5" max="5" width="9.5703125" style="26" customWidth="1"/>
    <col min="6" max="6" width="11.85546875" style="26" customWidth="1"/>
    <col min="7" max="16384" width="9.140625" style="26"/>
  </cols>
  <sheetData>
    <row r="1" spans="1:6" s="55" customFormat="1" ht="12.75" customHeight="1">
      <c r="A1" s="280" t="s">
        <v>355</v>
      </c>
      <c r="B1" s="281"/>
      <c r="C1" s="281"/>
      <c r="D1" s="281"/>
      <c r="E1" s="281"/>
      <c r="F1" s="282"/>
    </row>
    <row r="2" spans="1:6" s="55" customFormat="1" ht="12.75" customHeight="1">
      <c r="A2" s="283"/>
      <c r="B2" s="284"/>
      <c r="C2" s="284"/>
      <c r="D2" s="284"/>
      <c r="E2" s="284"/>
      <c r="F2" s="285"/>
    </row>
    <row r="3" spans="1:6" s="55" customFormat="1">
      <c r="A3" s="272" t="s">
        <v>324</v>
      </c>
      <c r="B3" s="280" t="s">
        <v>354</v>
      </c>
      <c r="C3" s="281"/>
      <c r="D3" s="281"/>
      <c r="E3" s="281"/>
      <c r="F3" s="282"/>
    </row>
    <row r="4" spans="1:6" s="55" customFormat="1">
      <c r="A4" s="273"/>
      <c r="B4" s="283"/>
      <c r="C4" s="284"/>
      <c r="D4" s="284"/>
      <c r="E4" s="284"/>
      <c r="F4" s="285"/>
    </row>
    <row r="5" spans="1:6" s="55" customFormat="1" ht="25.5">
      <c r="A5" s="51" t="s">
        <v>224</v>
      </c>
      <c r="B5" s="96" t="s">
        <v>338</v>
      </c>
      <c r="C5" s="51" t="s">
        <v>226</v>
      </c>
      <c r="D5" s="97" t="s">
        <v>227</v>
      </c>
      <c r="E5" s="51" t="s">
        <v>228</v>
      </c>
      <c r="F5" s="97" t="s">
        <v>337</v>
      </c>
    </row>
    <row r="6" spans="1:6">
      <c r="A6" s="98">
        <v>1</v>
      </c>
      <c r="B6" s="99" t="s">
        <v>353</v>
      </c>
      <c r="C6" s="100" t="s">
        <v>230</v>
      </c>
      <c r="D6" s="101">
        <v>66</v>
      </c>
      <c r="E6" s="237">
        <v>0</v>
      </c>
      <c r="F6" s="101">
        <f t="shared" ref="F6:F12" si="0">D6*E6</f>
        <v>0</v>
      </c>
    </row>
    <row r="7" spans="1:6" ht="25.5">
      <c r="A7" s="98">
        <v>2</v>
      </c>
      <c r="B7" s="103" t="s">
        <v>352</v>
      </c>
      <c r="C7" s="104" t="s">
        <v>175</v>
      </c>
      <c r="D7" s="102">
        <v>1</v>
      </c>
      <c r="E7" s="237">
        <v>0</v>
      </c>
      <c r="F7" s="101">
        <f t="shared" si="0"/>
        <v>0</v>
      </c>
    </row>
    <row r="8" spans="1:6">
      <c r="A8" s="100">
        <v>3</v>
      </c>
      <c r="B8" s="99" t="s">
        <v>439</v>
      </c>
      <c r="C8" s="105" t="s">
        <v>230</v>
      </c>
      <c r="D8" s="101">
        <v>284</v>
      </c>
      <c r="E8" s="238">
        <v>0</v>
      </c>
      <c r="F8" s="101">
        <f t="shared" si="0"/>
        <v>0</v>
      </c>
    </row>
    <row r="9" spans="1:6">
      <c r="A9" s="98">
        <v>4</v>
      </c>
      <c r="B9" s="99" t="s">
        <v>440</v>
      </c>
      <c r="C9" s="105" t="s">
        <v>32</v>
      </c>
      <c r="D9" s="102">
        <v>39</v>
      </c>
      <c r="E9" s="238">
        <v>0</v>
      </c>
      <c r="F9" s="101">
        <f t="shared" si="0"/>
        <v>0</v>
      </c>
    </row>
    <row r="10" spans="1:6">
      <c r="A10" s="98">
        <v>5</v>
      </c>
      <c r="B10" s="99" t="s">
        <v>441</v>
      </c>
      <c r="C10" s="105" t="s">
        <v>32</v>
      </c>
      <c r="D10" s="102">
        <v>32</v>
      </c>
      <c r="E10" s="238">
        <v>0</v>
      </c>
      <c r="F10" s="101">
        <f t="shared" si="0"/>
        <v>0</v>
      </c>
    </row>
    <row r="11" spans="1:6" ht="25.5">
      <c r="A11" s="100">
        <v>6</v>
      </c>
      <c r="B11" s="99" t="s">
        <v>351</v>
      </c>
      <c r="C11" s="105" t="s">
        <v>32</v>
      </c>
      <c r="D11" s="102">
        <v>3</v>
      </c>
      <c r="E11" s="238">
        <v>0</v>
      </c>
      <c r="F11" s="101">
        <f t="shared" si="0"/>
        <v>0</v>
      </c>
    </row>
    <row r="12" spans="1:6">
      <c r="A12" s="98">
        <v>7</v>
      </c>
      <c r="B12" s="99" t="s">
        <v>350</v>
      </c>
      <c r="C12" s="105" t="s">
        <v>230</v>
      </c>
      <c r="D12" s="101">
        <v>106</v>
      </c>
      <c r="E12" s="238">
        <v>0</v>
      </c>
      <c r="F12" s="101">
        <f t="shared" si="0"/>
        <v>0</v>
      </c>
    </row>
    <row r="13" spans="1:6">
      <c r="A13" s="286" t="s">
        <v>349</v>
      </c>
      <c r="B13" s="287"/>
      <c r="C13" s="287"/>
      <c r="D13" s="287"/>
      <c r="E13" s="288"/>
      <c r="F13" s="101">
        <f>SUM(F6:F12)</f>
        <v>0</v>
      </c>
    </row>
    <row r="15" spans="1:6" s="55" customFormat="1">
      <c r="A15" s="272" t="s">
        <v>323</v>
      </c>
      <c r="B15" s="280" t="s">
        <v>320</v>
      </c>
      <c r="C15" s="281"/>
      <c r="D15" s="281"/>
      <c r="E15" s="281"/>
      <c r="F15" s="282"/>
    </row>
    <row r="16" spans="1:6" s="55" customFormat="1">
      <c r="A16" s="273"/>
      <c r="B16" s="283"/>
      <c r="C16" s="284"/>
      <c r="D16" s="284"/>
      <c r="E16" s="284"/>
      <c r="F16" s="285"/>
    </row>
    <row r="17" spans="1:6" s="55" customFormat="1" ht="25.5">
      <c r="A17" s="51" t="s">
        <v>224</v>
      </c>
      <c r="B17" s="96" t="s">
        <v>338</v>
      </c>
      <c r="C17" s="51" t="s">
        <v>226</v>
      </c>
      <c r="D17" s="97" t="s">
        <v>227</v>
      </c>
      <c r="E17" s="51" t="s">
        <v>228</v>
      </c>
      <c r="F17" s="97" t="s">
        <v>337</v>
      </c>
    </row>
    <row r="18" spans="1:6" ht="89.25">
      <c r="A18" s="100">
        <v>1</v>
      </c>
      <c r="B18" s="106" t="s">
        <v>348</v>
      </c>
      <c r="C18" s="107" t="s">
        <v>438</v>
      </c>
      <c r="D18" s="101">
        <v>4.4000000000000004</v>
      </c>
      <c r="E18" s="238">
        <v>0</v>
      </c>
      <c r="F18" s="101">
        <f t="shared" ref="F18:F26" si="1">D18*E18</f>
        <v>0</v>
      </c>
    </row>
    <row r="19" spans="1:6" ht="38.25">
      <c r="A19" s="100">
        <v>2</v>
      </c>
      <c r="B19" s="99" t="s">
        <v>347</v>
      </c>
      <c r="C19" s="105" t="s">
        <v>442</v>
      </c>
      <c r="D19" s="101">
        <v>34.72</v>
      </c>
      <c r="E19" s="238">
        <v>0</v>
      </c>
      <c r="F19" s="101">
        <f t="shared" si="1"/>
        <v>0</v>
      </c>
    </row>
    <row r="20" spans="1:6" ht="25.5">
      <c r="A20" s="100">
        <v>3</v>
      </c>
      <c r="B20" s="99" t="s">
        <v>346</v>
      </c>
      <c r="C20" s="105" t="s">
        <v>442</v>
      </c>
      <c r="D20" s="101">
        <v>5.19</v>
      </c>
      <c r="E20" s="238">
        <v>0</v>
      </c>
      <c r="F20" s="101">
        <f t="shared" si="1"/>
        <v>0</v>
      </c>
    </row>
    <row r="21" spans="1:6" ht="38.25">
      <c r="A21" s="100">
        <v>4</v>
      </c>
      <c r="B21" s="99" t="s">
        <v>345</v>
      </c>
      <c r="C21" s="105" t="s">
        <v>32</v>
      </c>
      <c r="D21" s="102">
        <v>3</v>
      </c>
      <c r="E21" s="238">
        <v>0</v>
      </c>
      <c r="F21" s="101">
        <f t="shared" si="1"/>
        <v>0</v>
      </c>
    </row>
    <row r="22" spans="1:6" ht="114.75">
      <c r="A22" s="100">
        <v>5</v>
      </c>
      <c r="B22" s="108" t="s">
        <v>443</v>
      </c>
      <c r="C22" s="105" t="s">
        <v>230</v>
      </c>
      <c r="D22" s="101">
        <v>284</v>
      </c>
      <c r="E22" s="238">
        <v>0</v>
      </c>
      <c r="F22" s="101">
        <f t="shared" si="1"/>
        <v>0</v>
      </c>
    </row>
    <row r="23" spans="1:6" ht="51">
      <c r="A23" s="100">
        <v>6</v>
      </c>
      <c r="B23" s="108" t="s">
        <v>344</v>
      </c>
      <c r="C23" s="104" t="s">
        <v>438</v>
      </c>
      <c r="D23" s="101">
        <v>4.4000000000000004</v>
      </c>
      <c r="E23" s="238">
        <v>0</v>
      </c>
      <c r="F23" s="101">
        <f t="shared" si="1"/>
        <v>0</v>
      </c>
    </row>
    <row r="24" spans="1:6">
      <c r="A24" s="100">
        <v>7</v>
      </c>
      <c r="B24" s="108" t="s">
        <v>343</v>
      </c>
      <c r="C24" s="104" t="s">
        <v>230</v>
      </c>
      <c r="D24" s="101">
        <v>228</v>
      </c>
      <c r="E24" s="238">
        <v>0</v>
      </c>
      <c r="F24" s="101">
        <f t="shared" si="1"/>
        <v>0</v>
      </c>
    </row>
    <row r="25" spans="1:6">
      <c r="A25" s="100">
        <v>8</v>
      </c>
      <c r="B25" s="108" t="s">
        <v>342</v>
      </c>
      <c r="C25" s="104" t="s">
        <v>32</v>
      </c>
      <c r="D25" s="102">
        <v>1</v>
      </c>
      <c r="E25" s="238">
        <v>0</v>
      </c>
      <c r="F25" s="101">
        <f t="shared" si="1"/>
        <v>0</v>
      </c>
    </row>
    <row r="26" spans="1:6">
      <c r="A26" s="100">
        <v>9</v>
      </c>
      <c r="B26" s="99" t="s">
        <v>341</v>
      </c>
      <c r="C26" s="105" t="s">
        <v>230</v>
      </c>
      <c r="D26" s="101">
        <v>106</v>
      </c>
      <c r="E26" s="238">
        <v>0</v>
      </c>
      <c r="F26" s="101">
        <f t="shared" si="1"/>
        <v>0</v>
      </c>
    </row>
    <row r="27" spans="1:6">
      <c r="A27" s="286" t="s">
        <v>340</v>
      </c>
      <c r="B27" s="287"/>
      <c r="C27" s="287"/>
      <c r="D27" s="287"/>
      <c r="E27" s="288"/>
      <c r="F27" s="101">
        <f>SUM(F18:F26)</f>
        <v>0</v>
      </c>
    </row>
    <row r="29" spans="1:6" s="55" customFormat="1">
      <c r="A29" s="272" t="s">
        <v>322</v>
      </c>
      <c r="B29" s="280" t="s">
        <v>339</v>
      </c>
      <c r="C29" s="281"/>
      <c r="D29" s="281"/>
      <c r="E29" s="281"/>
      <c r="F29" s="282"/>
    </row>
    <row r="30" spans="1:6" s="55" customFormat="1">
      <c r="A30" s="273"/>
      <c r="B30" s="283"/>
      <c r="C30" s="284"/>
      <c r="D30" s="284"/>
      <c r="E30" s="284"/>
      <c r="F30" s="285"/>
    </row>
    <row r="31" spans="1:6" s="55" customFormat="1" ht="25.5">
      <c r="A31" s="51" t="s">
        <v>224</v>
      </c>
      <c r="B31" s="96" t="s">
        <v>338</v>
      </c>
      <c r="C31" s="51" t="s">
        <v>226</v>
      </c>
      <c r="D31" s="97" t="s">
        <v>227</v>
      </c>
      <c r="E31" s="51" t="s">
        <v>228</v>
      </c>
      <c r="F31" s="97" t="s">
        <v>337</v>
      </c>
    </row>
    <row r="32" spans="1:6">
      <c r="A32" s="100">
        <v>1</v>
      </c>
      <c r="B32" s="99" t="s">
        <v>336</v>
      </c>
      <c r="C32" s="105" t="s">
        <v>230</v>
      </c>
      <c r="D32" s="101">
        <v>66</v>
      </c>
      <c r="E32" s="238">
        <v>0</v>
      </c>
      <c r="F32" s="101">
        <f t="shared" ref="F32:F41" si="2">D32*E32</f>
        <v>0</v>
      </c>
    </row>
    <row r="33" spans="1:9">
      <c r="A33" s="100">
        <v>2</v>
      </c>
      <c r="B33" s="99" t="s">
        <v>335</v>
      </c>
      <c r="C33" s="105" t="s">
        <v>32</v>
      </c>
      <c r="D33" s="102">
        <v>1</v>
      </c>
      <c r="E33" s="238">
        <v>0</v>
      </c>
      <c r="F33" s="101">
        <f t="shared" si="2"/>
        <v>0</v>
      </c>
    </row>
    <row r="34" spans="1:9" ht="25.5">
      <c r="A34" s="100">
        <v>3</v>
      </c>
      <c r="B34" s="99" t="s">
        <v>334</v>
      </c>
      <c r="C34" s="105" t="s">
        <v>329</v>
      </c>
      <c r="D34" s="102">
        <v>30</v>
      </c>
      <c r="E34" s="238">
        <v>0</v>
      </c>
      <c r="F34" s="101">
        <f t="shared" si="2"/>
        <v>0</v>
      </c>
    </row>
    <row r="35" spans="1:9">
      <c r="A35" s="100">
        <v>4</v>
      </c>
      <c r="B35" s="99" t="s">
        <v>333</v>
      </c>
      <c r="C35" s="105" t="s">
        <v>230</v>
      </c>
      <c r="D35" s="101">
        <v>45</v>
      </c>
      <c r="E35" s="238">
        <v>0</v>
      </c>
      <c r="F35" s="101">
        <f t="shared" si="2"/>
        <v>0</v>
      </c>
    </row>
    <row r="36" spans="1:9">
      <c r="A36" s="100">
        <v>5</v>
      </c>
      <c r="B36" s="99" t="s">
        <v>332</v>
      </c>
      <c r="C36" s="105" t="s">
        <v>329</v>
      </c>
      <c r="D36" s="102">
        <v>60</v>
      </c>
      <c r="E36" s="238">
        <v>0</v>
      </c>
      <c r="F36" s="101">
        <f t="shared" si="2"/>
        <v>0</v>
      </c>
    </row>
    <row r="37" spans="1:9">
      <c r="A37" s="100">
        <v>6</v>
      </c>
      <c r="B37" s="99" t="s">
        <v>331</v>
      </c>
      <c r="C37" s="105" t="s">
        <v>329</v>
      </c>
      <c r="D37" s="102">
        <v>60</v>
      </c>
      <c r="E37" s="238">
        <v>0</v>
      </c>
      <c r="F37" s="101">
        <f t="shared" si="2"/>
        <v>0</v>
      </c>
    </row>
    <row r="38" spans="1:9">
      <c r="A38" s="100">
        <v>7</v>
      </c>
      <c r="B38" s="99" t="s">
        <v>330</v>
      </c>
      <c r="C38" s="105" t="s">
        <v>329</v>
      </c>
      <c r="D38" s="102">
        <v>60</v>
      </c>
      <c r="E38" s="238">
        <v>0</v>
      </c>
      <c r="F38" s="101">
        <f t="shared" si="2"/>
        <v>0</v>
      </c>
    </row>
    <row r="39" spans="1:9">
      <c r="A39" s="100">
        <v>8</v>
      </c>
      <c r="B39" s="99" t="s">
        <v>328</v>
      </c>
      <c r="C39" s="105" t="s">
        <v>175</v>
      </c>
      <c r="D39" s="102">
        <v>1</v>
      </c>
      <c r="E39" s="238">
        <v>0</v>
      </c>
      <c r="F39" s="101">
        <f t="shared" si="2"/>
        <v>0</v>
      </c>
    </row>
    <row r="40" spans="1:9">
      <c r="A40" s="100">
        <v>9</v>
      </c>
      <c r="B40" s="99" t="s">
        <v>327</v>
      </c>
      <c r="C40" s="105" t="s">
        <v>175</v>
      </c>
      <c r="D40" s="102">
        <v>1</v>
      </c>
      <c r="E40" s="238">
        <v>0</v>
      </c>
      <c r="F40" s="101">
        <f t="shared" si="2"/>
        <v>0</v>
      </c>
    </row>
    <row r="41" spans="1:9">
      <c r="A41" s="100">
        <v>10</v>
      </c>
      <c r="B41" s="109" t="s">
        <v>326</v>
      </c>
      <c r="C41" s="105" t="s">
        <v>175</v>
      </c>
      <c r="D41" s="102">
        <v>1</v>
      </c>
      <c r="E41" s="238">
        <v>0</v>
      </c>
      <c r="F41" s="101">
        <f t="shared" si="2"/>
        <v>0</v>
      </c>
    </row>
    <row r="42" spans="1:9">
      <c r="A42" s="286" t="s">
        <v>325</v>
      </c>
      <c r="B42" s="287"/>
      <c r="C42" s="287"/>
      <c r="D42" s="287"/>
      <c r="E42" s="288"/>
      <c r="F42" s="101">
        <f>SUM(F32:F41)</f>
        <v>0</v>
      </c>
    </row>
    <row r="44" spans="1:9" s="55" customFormat="1">
      <c r="A44" s="272"/>
      <c r="B44" s="280" t="s">
        <v>476</v>
      </c>
      <c r="C44" s="281"/>
      <c r="D44" s="281"/>
      <c r="E44" s="281"/>
      <c r="F44" s="282"/>
    </row>
    <row r="45" spans="1:9" s="55" customFormat="1">
      <c r="A45" s="273"/>
      <c r="B45" s="283"/>
      <c r="C45" s="284"/>
      <c r="D45" s="284"/>
      <c r="E45" s="284"/>
      <c r="F45" s="285"/>
    </row>
    <row r="46" spans="1:9">
      <c r="A46" s="100" t="s">
        <v>324</v>
      </c>
      <c r="B46" s="277" t="str">
        <f>B3</f>
        <v>TK MATERIJAL</v>
      </c>
      <c r="C46" s="278"/>
      <c r="D46" s="279"/>
      <c r="E46" s="270">
        <f>F13</f>
        <v>0</v>
      </c>
      <c r="F46" s="271"/>
      <c r="I46" s="236"/>
    </row>
    <row r="47" spans="1:9">
      <c r="A47" s="100" t="s">
        <v>323</v>
      </c>
      <c r="B47" s="277" t="str">
        <f>B15</f>
        <v>GRAĐEVINSKI RADOVI</v>
      </c>
      <c r="C47" s="278"/>
      <c r="D47" s="279"/>
      <c r="E47" s="270">
        <f>F27</f>
        <v>0</v>
      </c>
      <c r="F47" s="271"/>
    </row>
    <row r="48" spans="1:9">
      <c r="A48" s="100" t="s">
        <v>322</v>
      </c>
      <c r="B48" s="277" t="str">
        <f>B29</f>
        <v>MONTERSKI RADOVI</v>
      </c>
      <c r="C48" s="278"/>
      <c r="D48" s="279"/>
      <c r="E48" s="270">
        <f>F42</f>
        <v>0</v>
      </c>
      <c r="F48" s="271"/>
    </row>
    <row r="49" spans="1:6" ht="15" customHeight="1">
      <c r="A49" s="274" t="s">
        <v>321</v>
      </c>
      <c r="B49" s="275"/>
      <c r="C49" s="275"/>
      <c r="D49" s="276"/>
      <c r="E49" s="270">
        <f>SUM(E46:E48)</f>
        <v>0</v>
      </c>
      <c r="F49" s="271"/>
    </row>
  </sheetData>
  <sheetProtection algorithmName="SHA-512" hashValue="jsm3TRbs+s0G+vc0AIeuUle0HAV4jcEE16ZqttzKmXgJkGx2EHMAav5KmOqZ1vK7BvGr80RSTlF40EGX8eYnHQ==" saltValue="OyTq9i+YrlCvFBl7zFpWFA==" spinCount="100000" sheet="1" objects="1" scenarios="1" selectLockedCells="1"/>
  <mergeCells count="20">
    <mergeCell ref="A42:E42"/>
    <mergeCell ref="A13:E13"/>
    <mergeCell ref="A15:A16"/>
    <mergeCell ref="B15:F16"/>
    <mergeCell ref="A27:E27"/>
    <mergeCell ref="A1:F2"/>
    <mergeCell ref="A3:A4"/>
    <mergeCell ref="B3:F4"/>
    <mergeCell ref="A29:A30"/>
    <mergeCell ref="B29:F30"/>
    <mergeCell ref="E49:F49"/>
    <mergeCell ref="E46:F46"/>
    <mergeCell ref="E47:F47"/>
    <mergeCell ref="E48:F48"/>
    <mergeCell ref="A44:A45"/>
    <mergeCell ref="A49:D49"/>
    <mergeCell ref="B48:D48"/>
    <mergeCell ref="B47:D47"/>
    <mergeCell ref="B46:D46"/>
    <mergeCell ref="B44:F45"/>
  </mergeCells>
  <pageMargins left="0.7" right="0.7" top="0.75" bottom="0.75" header="0.3" footer="0.3"/>
  <pageSetup paperSize="9" orientation="portrait" r:id="rId1"/>
  <rowBreaks count="2" manualBreakCount="2">
    <brk id="13" max="16383" man="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view="pageBreakPreview" zoomScaleNormal="100" zoomScaleSheetLayoutView="100" workbookViewId="0">
      <selection activeCell="E81" sqref="E81"/>
    </sheetView>
  </sheetViews>
  <sheetFormatPr defaultRowHeight="12.75"/>
  <cols>
    <col min="1" max="1" width="6" style="26" customWidth="1"/>
    <col min="2" max="2" width="41.42578125" style="26" customWidth="1"/>
    <col min="3" max="3" width="9.42578125" style="26" customWidth="1"/>
    <col min="4" max="4" width="8.5703125" style="26" customWidth="1"/>
    <col min="5" max="5" width="9.5703125" style="26" customWidth="1"/>
    <col min="6" max="6" width="11.85546875" style="26" customWidth="1"/>
    <col min="7" max="16384" width="9.140625" style="26"/>
  </cols>
  <sheetData>
    <row r="1" spans="1:6" s="196" customFormat="1" ht="12.75" customHeight="1">
      <c r="A1" s="292" t="s">
        <v>428</v>
      </c>
      <c r="B1" s="293"/>
      <c r="C1" s="293"/>
      <c r="D1" s="293"/>
      <c r="E1" s="293"/>
      <c r="F1" s="294"/>
    </row>
    <row r="2" spans="1:6" s="196" customFormat="1" ht="12.75" customHeight="1">
      <c r="A2" s="295"/>
      <c r="B2" s="296"/>
      <c r="C2" s="296"/>
      <c r="D2" s="296"/>
      <c r="E2" s="296"/>
      <c r="F2" s="297"/>
    </row>
    <row r="3" spans="1:6" s="196" customFormat="1">
      <c r="A3" s="298" t="s">
        <v>324</v>
      </c>
      <c r="B3" s="292" t="s">
        <v>358</v>
      </c>
      <c r="C3" s="293"/>
      <c r="D3" s="293"/>
      <c r="E3" s="293"/>
      <c r="F3" s="294"/>
    </row>
    <row r="4" spans="1:6" s="196" customFormat="1">
      <c r="A4" s="299"/>
      <c r="B4" s="295"/>
      <c r="C4" s="296"/>
      <c r="D4" s="296"/>
      <c r="E4" s="296"/>
      <c r="F4" s="297"/>
    </row>
    <row r="5" spans="1:6" s="196" customFormat="1" ht="25.5">
      <c r="A5" s="197" t="s">
        <v>224</v>
      </c>
      <c r="B5" s="96" t="s">
        <v>338</v>
      </c>
      <c r="C5" s="197" t="s">
        <v>226</v>
      </c>
      <c r="D5" s="198" t="s">
        <v>227</v>
      </c>
      <c r="E5" s="197" t="s">
        <v>228</v>
      </c>
      <c r="F5" s="198" t="s">
        <v>337</v>
      </c>
    </row>
    <row r="6" spans="1:6" ht="38.25">
      <c r="A6" s="289">
        <v>1</v>
      </c>
      <c r="B6" s="99" t="s">
        <v>427</v>
      </c>
      <c r="C6" s="105"/>
      <c r="D6" s="102"/>
      <c r="E6" s="102"/>
      <c r="F6" s="102"/>
    </row>
    <row r="7" spans="1:6">
      <c r="A7" s="290"/>
      <c r="B7" s="192" t="s">
        <v>426</v>
      </c>
      <c r="C7" s="105" t="s">
        <v>230</v>
      </c>
      <c r="D7" s="102">
        <v>156</v>
      </c>
      <c r="E7" s="238">
        <v>0</v>
      </c>
      <c r="F7" s="101">
        <f>D7*E7</f>
        <v>0</v>
      </c>
    </row>
    <row r="8" spans="1:6">
      <c r="A8" s="291"/>
      <c r="B8" s="192" t="s">
        <v>425</v>
      </c>
      <c r="C8" s="105" t="s">
        <v>230</v>
      </c>
      <c r="D8" s="101">
        <v>3</v>
      </c>
      <c r="E8" s="238">
        <v>0</v>
      </c>
      <c r="F8" s="101">
        <f>D8*E8</f>
        <v>0</v>
      </c>
    </row>
    <row r="9" spans="1:6" ht="38.25">
      <c r="A9" s="289">
        <v>2</v>
      </c>
      <c r="B9" s="99" t="s">
        <v>424</v>
      </c>
      <c r="C9" s="105"/>
      <c r="D9" s="102"/>
      <c r="E9" s="102"/>
      <c r="F9" s="102"/>
    </row>
    <row r="10" spans="1:6">
      <c r="A10" s="291"/>
      <c r="B10" s="192" t="s">
        <v>423</v>
      </c>
      <c r="C10" s="105" t="s">
        <v>230</v>
      </c>
      <c r="D10" s="101">
        <v>8</v>
      </c>
      <c r="E10" s="238">
        <v>0</v>
      </c>
      <c r="F10" s="101">
        <f>D10*E10</f>
        <v>0</v>
      </c>
    </row>
    <row r="11" spans="1:6" ht="30.75" customHeight="1">
      <c r="A11" s="100">
        <v>3</v>
      </c>
      <c r="B11" s="99" t="s">
        <v>422</v>
      </c>
      <c r="C11" s="105" t="s">
        <v>442</v>
      </c>
      <c r="D11" s="101">
        <v>25.62</v>
      </c>
      <c r="E11" s="238">
        <v>0</v>
      </c>
      <c r="F11" s="101">
        <f>D11*E11</f>
        <v>0</v>
      </c>
    </row>
    <row r="12" spans="1:6" ht="63.75">
      <c r="A12" s="289">
        <v>4</v>
      </c>
      <c r="B12" s="99" t="s">
        <v>421</v>
      </c>
      <c r="C12" s="105"/>
      <c r="D12" s="101"/>
      <c r="E12" s="101"/>
      <c r="F12" s="101"/>
    </row>
    <row r="13" spans="1:6">
      <c r="A13" s="291"/>
      <c r="B13" s="192" t="s">
        <v>473</v>
      </c>
      <c r="C13" s="104" t="s">
        <v>230</v>
      </c>
      <c r="D13" s="101">
        <v>16</v>
      </c>
      <c r="E13" s="238">
        <v>0</v>
      </c>
      <c r="F13" s="101">
        <f t="shared" ref="F13:F18" si="0">D13*E13</f>
        <v>0</v>
      </c>
    </row>
    <row r="14" spans="1:6" ht="25.5">
      <c r="A14" s="100">
        <v>5</v>
      </c>
      <c r="B14" s="99" t="s">
        <v>420</v>
      </c>
      <c r="C14" s="105" t="s">
        <v>32</v>
      </c>
      <c r="D14" s="101">
        <v>6</v>
      </c>
      <c r="E14" s="238">
        <v>0</v>
      </c>
      <c r="F14" s="101">
        <f t="shared" si="0"/>
        <v>0</v>
      </c>
    </row>
    <row r="15" spans="1:6" ht="51">
      <c r="A15" s="100">
        <v>6</v>
      </c>
      <c r="B15" s="99" t="s">
        <v>419</v>
      </c>
      <c r="C15" s="105" t="s">
        <v>32</v>
      </c>
      <c r="D15" s="101">
        <v>6</v>
      </c>
      <c r="E15" s="238">
        <v>0</v>
      </c>
      <c r="F15" s="101">
        <f t="shared" si="0"/>
        <v>0</v>
      </c>
    </row>
    <row r="16" spans="1:6" ht="25.5">
      <c r="A16" s="100">
        <v>7</v>
      </c>
      <c r="B16" s="99" t="s">
        <v>418</v>
      </c>
      <c r="C16" s="105" t="s">
        <v>175</v>
      </c>
      <c r="D16" s="101">
        <v>1</v>
      </c>
      <c r="E16" s="238">
        <v>0</v>
      </c>
      <c r="F16" s="101">
        <f t="shared" si="0"/>
        <v>0</v>
      </c>
    </row>
    <row r="17" spans="1:6" ht="25.5">
      <c r="A17" s="100">
        <v>8</v>
      </c>
      <c r="B17" s="99" t="s">
        <v>417</v>
      </c>
      <c r="C17" s="105" t="s">
        <v>175</v>
      </c>
      <c r="D17" s="101">
        <v>1</v>
      </c>
      <c r="E17" s="238">
        <v>0</v>
      </c>
      <c r="F17" s="101">
        <f t="shared" si="0"/>
        <v>0</v>
      </c>
    </row>
    <row r="18" spans="1:6" ht="25.5">
      <c r="A18" s="100">
        <v>9</v>
      </c>
      <c r="B18" s="99" t="s">
        <v>416</v>
      </c>
      <c r="C18" s="105" t="s">
        <v>32</v>
      </c>
      <c r="D18" s="101">
        <v>3</v>
      </c>
      <c r="E18" s="238">
        <v>0</v>
      </c>
      <c r="F18" s="101">
        <f t="shared" si="0"/>
        <v>0</v>
      </c>
    </row>
    <row r="19" spans="1:6">
      <c r="A19" s="286" t="s">
        <v>415</v>
      </c>
      <c r="B19" s="287"/>
      <c r="C19" s="287"/>
      <c r="D19" s="287"/>
      <c r="E19" s="288"/>
      <c r="F19" s="101">
        <f>SUM(F6:F18)</f>
        <v>0</v>
      </c>
    </row>
    <row r="21" spans="1:6" s="196" customFormat="1">
      <c r="A21" s="298" t="s">
        <v>323</v>
      </c>
      <c r="B21" s="292" t="s">
        <v>357</v>
      </c>
      <c r="C21" s="293"/>
      <c r="D21" s="293"/>
      <c r="E21" s="293"/>
      <c r="F21" s="294"/>
    </row>
    <row r="22" spans="1:6" s="196" customFormat="1">
      <c r="A22" s="299"/>
      <c r="B22" s="295"/>
      <c r="C22" s="296"/>
      <c r="D22" s="296"/>
      <c r="E22" s="296"/>
      <c r="F22" s="297"/>
    </row>
    <row r="23" spans="1:6" s="196" customFormat="1" ht="25.5">
      <c r="A23" s="197" t="s">
        <v>224</v>
      </c>
      <c r="B23" s="96" t="s">
        <v>338</v>
      </c>
      <c r="C23" s="197" t="s">
        <v>226</v>
      </c>
      <c r="D23" s="198" t="s">
        <v>227</v>
      </c>
      <c r="E23" s="197" t="s">
        <v>228</v>
      </c>
      <c r="F23" s="198" t="s">
        <v>337</v>
      </c>
    </row>
    <row r="24" spans="1:6" ht="38.25">
      <c r="A24" s="100">
        <v>1</v>
      </c>
      <c r="B24" s="99" t="s">
        <v>512</v>
      </c>
      <c r="C24" s="105" t="s">
        <v>32</v>
      </c>
      <c r="D24" s="101">
        <v>6</v>
      </c>
      <c r="E24" s="238">
        <v>0</v>
      </c>
      <c r="F24" s="101">
        <f>D24*E24</f>
        <v>0</v>
      </c>
    </row>
    <row r="25" spans="1:6" ht="25.5">
      <c r="A25" s="289">
        <v>2</v>
      </c>
      <c r="B25" s="99" t="s">
        <v>414</v>
      </c>
      <c r="C25" s="105"/>
      <c r="D25" s="101"/>
      <c r="E25" s="101"/>
      <c r="F25" s="101"/>
    </row>
    <row r="26" spans="1:6">
      <c r="A26" s="290"/>
      <c r="B26" s="193" t="s">
        <v>413</v>
      </c>
      <c r="C26" s="199"/>
      <c r="D26" s="200"/>
      <c r="E26" s="200"/>
      <c r="F26" s="200"/>
    </row>
    <row r="27" spans="1:6">
      <c r="A27" s="290"/>
      <c r="B27" s="193" t="s">
        <v>412</v>
      </c>
      <c r="C27" s="201"/>
      <c r="D27" s="202"/>
      <c r="E27" s="202"/>
      <c r="F27" s="202"/>
    </row>
    <row r="28" spans="1:6" ht="25.5">
      <c r="A28" s="290"/>
      <c r="B28" s="193" t="s">
        <v>411</v>
      </c>
      <c r="C28" s="201"/>
      <c r="D28" s="202"/>
      <c r="E28" s="202"/>
      <c r="F28" s="202"/>
    </row>
    <row r="29" spans="1:6">
      <c r="A29" s="290"/>
      <c r="B29" s="193" t="s">
        <v>410</v>
      </c>
      <c r="C29" s="201"/>
      <c r="D29" s="202"/>
      <c r="E29" s="202"/>
      <c r="F29" s="202"/>
    </row>
    <row r="30" spans="1:6">
      <c r="A30" s="290"/>
      <c r="B30" s="193" t="s">
        <v>409</v>
      </c>
      <c r="C30" s="201"/>
      <c r="D30" s="202"/>
      <c r="E30" s="202"/>
      <c r="F30" s="202"/>
    </row>
    <row r="31" spans="1:6">
      <c r="A31" s="290"/>
      <c r="B31" s="193" t="s">
        <v>408</v>
      </c>
      <c r="C31" s="201"/>
      <c r="D31" s="202"/>
      <c r="E31" s="202"/>
      <c r="F31" s="202"/>
    </row>
    <row r="32" spans="1:6" ht="25.5">
      <c r="A32" s="290"/>
      <c r="B32" s="193" t="s">
        <v>407</v>
      </c>
      <c r="C32" s="201"/>
      <c r="D32" s="202"/>
      <c r="E32" s="202"/>
      <c r="F32" s="202"/>
    </row>
    <row r="33" spans="1:6">
      <c r="A33" s="290"/>
      <c r="B33" s="193" t="s">
        <v>406</v>
      </c>
      <c r="C33" s="201"/>
      <c r="D33" s="202"/>
      <c r="E33" s="202"/>
      <c r="F33" s="202"/>
    </row>
    <row r="34" spans="1:6">
      <c r="A34" s="290"/>
      <c r="B34" s="193" t="s">
        <v>405</v>
      </c>
      <c r="C34" s="201"/>
      <c r="D34" s="202"/>
      <c r="E34" s="202"/>
      <c r="F34" s="202"/>
    </row>
    <row r="35" spans="1:6" ht="25.5">
      <c r="A35" s="290"/>
      <c r="B35" s="193" t="s">
        <v>404</v>
      </c>
      <c r="C35" s="201"/>
      <c r="D35" s="202"/>
      <c r="E35" s="202"/>
      <c r="F35" s="202"/>
    </row>
    <row r="36" spans="1:6">
      <c r="A36" s="290"/>
      <c r="B36" s="204" t="s">
        <v>403</v>
      </c>
      <c r="C36" s="201"/>
      <c r="D36" s="202"/>
      <c r="E36" s="202"/>
      <c r="F36" s="202"/>
    </row>
    <row r="37" spans="1:6">
      <c r="A37" s="290"/>
      <c r="B37" s="194" t="s">
        <v>402</v>
      </c>
      <c r="C37" s="201"/>
      <c r="D37" s="202"/>
      <c r="E37" s="202"/>
      <c r="F37" s="202"/>
    </row>
    <row r="38" spans="1:6">
      <c r="A38" s="290"/>
      <c r="B38" s="194" t="s">
        <v>401</v>
      </c>
      <c r="C38" s="201"/>
      <c r="D38" s="202"/>
      <c r="E38" s="202"/>
      <c r="F38" s="202"/>
    </row>
    <row r="39" spans="1:6">
      <c r="A39" s="290"/>
      <c r="B39" s="194" t="s">
        <v>400</v>
      </c>
      <c r="C39" s="201"/>
      <c r="D39" s="202"/>
      <c r="E39" s="202"/>
      <c r="F39" s="202"/>
    </row>
    <row r="40" spans="1:6">
      <c r="A40" s="290"/>
      <c r="B40" s="193" t="s">
        <v>399</v>
      </c>
      <c r="C40" s="201"/>
      <c r="D40" s="202"/>
      <c r="E40" s="202"/>
      <c r="F40" s="202"/>
    </row>
    <row r="41" spans="1:6">
      <c r="A41" s="290"/>
      <c r="B41" s="193" t="s">
        <v>398</v>
      </c>
      <c r="C41" s="201"/>
      <c r="D41" s="202"/>
      <c r="E41" s="202"/>
      <c r="F41" s="202"/>
    </row>
    <row r="42" spans="1:6">
      <c r="A42" s="290"/>
      <c r="B42" s="193" t="s">
        <v>397</v>
      </c>
      <c r="C42" s="201"/>
      <c r="D42" s="202"/>
      <c r="E42" s="202"/>
      <c r="F42" s="202"/>
    </row>
    <row r="43" spans="1:6">
      <c r="A43" s="290"/>
      <c r="B43" s="204" t="s">
        <v>396</v>
      </c>
      <c r="C43" s="201"/>
      <c r="D43" s="202"/>
      <c r="E43" s="202"/>
      <c r="F43" s="202"/>
    </row>
    <row r="44" spans="1:6">
      <c r="A44" s="290"/>
      <c r="B44" s="193" t="s">
        <v>395</v>
      </c>
      <c r="C44" s="201"/>
      <c r="D44" s="202"/>
      <c r="E44" s="202"/>
      <c r="F44" s="202"/>
    </row>
    <row r="45" spans="1:6">
      <c r="A45" s="290"/>
      <c r="B45" s="193" t="s">
        <v>394</v>
      </c>
      <c r="C45" s="201"/>
      <c r="D45" s="202"/>
      <c r="E45" s="202"/>
      <c r="F45" s="202"/>
    </row>
    <row r="46" spans="1:6">
      <c r="A46" s="290"/>
      <c r="B46" s="193" t="s">
        <v>393</v>
      </c>
      <c r="C46" s="201"/>
      <c r="D46" s="202"/>
      <c r="E46" s="202"/>
      <c r="F46" s="202"/>
    </row>
    <row r="47" spans="1:6">
      <c r="A47" s="290"/>
      <c r="B47" s="193" t="s">
        <v>392</v>
      </c>
      <c r="C47" s="201"/>
      <c r="D47" s="202"/>
      <c r="E47" s="202"/>
      <c r="F47" s="202"/>
    </row>
    <row r="48" spans="1:6">
      <c r="A48" s="290"/>
      <c r="B48" s="193" t="s">
        <v>391</v>
      </c>
      <c r="C48" s="201"/>
      <c r="D48" s="202"/>
      <c r="E48" s="202"/>
      <c r="F48" s="202"/>
    </row>
    <row r="49" spans="1:6">
      <c r="A49" s="290"/>
      <c r="B49" s="204" t="s">
        <v>390</v>
      </c>
      <c r="C49" s="201"/>
      <c r="D49" s="202"/>
      <c r="E49" s="202"/>
      <c r="F49" s="202"/>
    </row>
    <row r="50" spans="1:6">
      <c r="A50" s="290"/>
      <c r="B50" s="193" t="s">
        <v>389</v>
      </c>
      <c r="C50" s="201"/>
      <c r="D50" s="202"/>
      <c r="E50" s="202"/>
      <c r="F50" s="202"/>
    </row>
    <row r="51" spans="1:6">
      <c r="A51" s="290"/>
      <c r="B51" s="193" t="s">
        <v>388</v>
      </c>
      <c r="C51" s="201"/>
      <c r="D51" s="202"/>
      <c r="E51" s="202"/>
      <c r="F51" s="202"/>
    </row>
    <row r="52" spans="1:6">
      <c r="A52" s="290"/>
      <c r="B52" s="193" t="s">
        <v>387</v>
      </c>
      <c r="C52" s="201"/>
      <c r="D52" s="202"/>
      <c r="E52" s="202"/>
      <c r="F52" s="202"/>
    </row>
    <row r="53" spans="1:6">
      <c r="A53" s="290"/>
      <c r="B53" s="193" t="s">
        <v>474</v>
      </c>
      <c r="C53" s="201"/>
      <c r="D53" s="202"/>
      <c r="E53" s="202"/>
      <c r="F53" s="202"/>
    </row>
    <row r="54" spans="1:6">
      <c r="A54" s="290"/>
      <c r="B54" s="204" t="s">
        <v>386</v>
      </c>
      <c r="C54" s="201"/>
      <c r="D54" s="202"/>
      <c r="E54" s="202"/>
      <c r="F54" s="202"/>
    </row>
    <row r="55" spans="1:6" ht="178.5">
      <c r="A55" s="290"/>
      <c r="B55" s="193" t="s">
        <v>385</v>
      </c>
      <c r="C55" s="201"/>
      <c r="D55" s="202"/>
      <c r="E55" s="202"/>
      <c r="F55" s="202"/>
    </row>
    <row r="56" spans="1:6">
      <c r="A56" s="290"/>
      <c r="B56" s="319" t="s">
        <v>384</v>
      </c>
      <c r="C56" s="201"/>
      <c r="D56" s="202"/>
      <c r="E56" s="202"/>
      <c r="F56" s="202"/>
    </row>
    <row r="57" spans="1:6">
      <c r="A57" s="290"/>
      <c r="B57" s="320" t="s">
        <v>383</v>
      </c>
      <c r="C57" s="201"/>
      <c r="D57" s="202"/>
      <c r="E57" s="202"/>
      <c r="F57" s="202"/>
    </row>
    <row r="58" spans="1:6" ht="25.5">
      <c r="A58" s="315"/>
      <c r="B58" s="321" t="s">
        <v>382</v>
      </c>
      <c r="C58" s="317"/>
      <c r="D58" s="203"/>
      <c r="E58" s="203"/>
      <c r="F58" s="203"/>
    </row>
    <row r="59" spans="1:6">
      <c r="A59" s="316"/>
      <c r="B59" s="322"/>
      <c r="C59" s="317" t="s">
        <v>32</v>
      </c>
      <c r="D59" s="203">
        <v>10</v>
      </c>
      <c r="E59" s="239">
        <v>0</v>
      </c>
      <c r="F59" s="101">
        <f t="shared" ref="F59:F69" si="1">D59*E59</f>
        <v>0</v>
      </c>
    </row>
    <row r="60" spans="1:6" ht="25.5">
      <c r="A60" s="100">
        <v>3</v>
      </c>
      <c r="B60" s="318" t="s">
        <v>513</v>
      </c>
      <c r="C60" s="105" t="s">
        <v>32</v>
      </c>
      <c r="D60" s="101">
        <v>4</v>
      </c>
      <c r="E60" s="238">
        <v>0</v>
      </c>
      <c r="F60" s="101">
        <f t="shared" si="1"/>
        <v>0</v>
      </c>
    </row>
    <row r="61" spans="1:6" ht="25.5">
      <c r="A61" s="100">
        <v>4</v>
      </c>
      <c r="B61" s="99" t="s">
        <v>514</v>
      </c>
      <c r="C61" s="105" t="s">
        <v>230</v>
      </c>
      <c r="D61" s="101">
        <v>227</v>
      </c>
      <c r="E61" s="238">
        <v>0</v>
      </c>
      <c r="F61" s="101">
        <f t="shared" si="1"/>
        <v>0</v>
      </c>
    </row>
    <row r="62" spans="1:6" ht="25.5">
      <c r="A62" s="100">
        <v>5</v>
      </c>
      <c r="B62" s="99" t="s">
        <v>381</v>
      </c>
      <c r="C62" s="105" t="s">
        <v>32</v>
      </c>
      <c r="D62" s="101">
        <v>178</v>
      </c>
      <c r="E62" s="238">
        <v>0</v>
      </c>
      <c r="F62" s="101">
        <f t="shared" si="1"/>
        <v>0</v>
      </c>
    </row>
    <row r="63" spans="1:6" ht="25.5">
      <c r="A63" s="100">
        <v>6</v>
      </c>
      <c r="B63" s="99" t="s">
        <v>380</v>
      </c>
      <c r="C63" s="105" t="s">
        <v>230</v>
      </c>
      <c r="D63" s="101">
        <v>178</v>
      </c>
      <c r="E63" s="238">
        <v>0</v>
      </c>
      <c r="F63" s="101">
        <f t="shared" si="1"/>
        <v>0</v>
      </c>
    </row>
    <row r="64" spans="1:6" ht="38.25">
      <c r="A64" s="100">
        <v>7</v>
      </c>
      <c r="B64" s="99" t="s">
        <v>379</v>
      </c>
      <c r="C64" s="105" t="s">
        <v>230</v>
      </c>
      <c r="D64" s="101">
        <v>157</v>
      </c>
      <c r="E64" s="238">
        <v>0</v>
      </c>
      <c r="F64" s="101">
        <f t="shared" si="1"/>
        <v>0</v>
      </c>
    </row>
    <row r="65" spans="1:6" ht="38.25">
      <c r="A65" s="100">
        <v>8</v>
      </c>
      <c r="B65" s="99" t="s">
        <v>515</v>
      </c>
      <c r="C65" s="105" t="s">
        <v>32</v>
      </c>
      <c r="D65" s="101">
        <v>16</v>
      </c>
      <c r="E65" s="238">
        <v>0</v>
      </c>
      <c r="F65" s="101">
        <f t="shared" si="1"/>
        <v>0</v>
      </c>
    </row>
    <row r="66" spans="1:6" ht="25.5">
      <c r="A66" s="100">
        <v>9</v>
      </c>
      <c r="B66" s="99" t="s">
        <v>517</v>
      </c>
      <c r="C66" s="105" t="s">
        <v>32</v>
      </c>
      <c r="D66" s="101">
        <v>6</v>
      </c>
      <c r="E66" s="238">
        <v>0</v>
      </c>
      <c r="F66" s="101">
        <f t="shared" si="1"/>
        <v>0</v>
      </c>
    </row>
    <row r="67" spans="1:6" ht="30" customHeight="1">
      <c r="A67" s="100">
        <v>10</v>
      </c>
      <c r="B67" s="106" t="s">
        <v>378</v>
      </c>
      <c r="C67" s="105" t="s">
        <v>32</v>
      </c>
      <c r="D67" s="101">
        <v>6</v>
      </c>
      <c r="E67" s="238">
        <v>0</v>
      </c>
      <c r="F67" s="101">
        <f t="shared" si="1"/>
        <v>0</v>
      </c>
    </row>
    <row r="68" spans="1:6" ht="25.5">
      <c r="A68" s="100">
        <v>11</v>
      </c>
      <c r="B68" s="99" t="s">
        <v>518</v>
      </c>
      <c r="C68" s="105" t="s">
        <v>230</v>
      </c>
      <c r="D68" s="101">
        <v>36</v>
      </c>
      <c r="E68" s="238">
        <v>0</v>
      </c>
      <c r="F68" s="101">
        <f t="shared" si="1"/>
        <v>0</v>
      </c>
    </row>
    <row r="69" spans="1:6" ht="25.5">
      <c r="A69" s="100">
        <v>12</v>
      </c>
      <c r="B69" s="99" t="s">
        <v>377</v>
      </c>
      <c r="C69" s="105" t="s">
        <v>230</v>
      </c>
      <c r="D69" s="101">
        <v>6</v>
      </c>
      <c r="E69" s="238">
        <v>0</v>
      </c>
      <c r="F69" s="101">
        <f t="shared" si="1"/>
        <v>0</v>
      </c>
    </row>
    <row r="70" spans="1:6">
      <c r="A70" s="289">
        <v>13</v>
      </c>
      <c r="B70" s="99" t="s">
        <v>376</v>
      </c>
      <c r="C70" s="105"/>
      <c r="D70" s="101"/>
      <c r="E70" s="238"/>
      <c r="F70" s="101"/>
    </row>
    <row r="71" spans="1:6">
      <c r="A71" s="291"/>
      <c r="B71" s="192" t="s">
        <v>519</v>
      </c>
      <c r="C71" s="105" t="s">
        <v>32</v>
      </c>
      <c r="D71" s="101">
        <v>48</v>
      </c>
      <c r="E71" s="238">
        <v>0</v>
      </c>
      <c r="F71" s="101">
        <f>D71*E71</f>
        <v>0</v>
      </c>
    </row>
    <row r="72" spans="1:6" ht="38.25">
      <c r="A72" s="100">
        <v>14</v>
      </c>
      <c r="B72" s="99" t="s">
        <v>520</v>
      </c>
      <c r="C72" s="105" t="s">
        <v>32</v>
      </c>
      <c r="D72" s="101">
        <v>12</v>
      </c>
      <c r="E72" s="238">
        <v>0</v>
      </c>
      <c r="F72" s="101">
        <f>D72*E72</f>
        <v>0</v>
      </c>
    </row>
    <row r="73" spans="1:6" ht="25.5">
      <c r="A73" s="100">
        <v>15</v>
      </c>
      <c r="B73" s="99" t="s">
        <v>526</v>
      </c>
      <c r="C73" s="105" t="s">
        <v>230</v>
      </c>
      <c r="D73" s="101">
        <v>1</v>
      </c>
      <c r="E73" s="238">
        <v>0</v>
      </c>
      <c r="F73" s="101">
        <f>D73*E73</f>
        <v>0</v>
      </c>
    </row>
    <row r="74" spans="1:6">
      <c r="A74" s="100">
        <v>16</v>
      </c>
      <c r="B74" s="99" t="s">
        <v>375</v>
      </c>
      <c r="C74" s="105" t="s">
        <v>32</v>
      </c>
      <c r="D74" s="101">
        <v>3</v>
      </c>
      <c r="E74" s="238">
        <v>0</v>
      </c>
      <c r="F74" s="101">
        <f>D74*E74</f>
        <v>0</v>
      </c>
    </row>
    <row r="75" spans="1:6" ht="38.25">
      <c r="A75" s="100">
        <v>17</v>
      </c>
      <c r="B75" s="99" t="s">
        <v>374</v>
      </c>
      <c r="C75" s="105" t="s">
        <v>165</v>
      </c>
      <c r="D75" s="101">
        <v>0.12</v>
      </c>
      <c r="E75" s="238">
        <v>0</v>
      </c>
      <c r="F75" s="101">
        <f>D75*E75</f>
        <v>0</v>
      </c>
    </row>
    <row r="76" spans="1:6">
      <c r="A76" s="286" t="s">
        <v>373</v>
      </c>
      <c r="B76" s="287"/>
      <c r="C76" s="287"/>
      <c r="D76" s="287"/>
      <c r="E76" s="288"/>
      <c r="F76" s="101">
        <f>SUM(F24:F75)</f>
        <v>0</v>
      </c>
    </row>
    <row r="78" spans="1:6" s="196" customFormat="1">
      <c r="A78" s="298" t="s">
        <v>322</v>
      </c>
      <c r="B78" s="292" t="s">
        <v>356</v>
      </c>
      <c r="C78" s="293"/>
      <c r="D78" s="293"/>
      <c r="E78" s="293"/>
      <c r="F78" s="294"/>
    </row>
    <row r="79" spans="1:6" s="196" customFormat="1">
      <c r="A79" s="299"/>
      <c r="B79" s="295"/>
      <c r="C79" s="296"/>
      <c r="D79" s="296"/>
      <c r="E79" s="296"/>
      <c r="F79" s="297"/>
    </row>
    <row r="80" spans="1:6" s="196" customFormat="1" ht="25.5">
      <c r="A80" s="197" t="s">
        <v>224</v>
      </c>
      <c r="B80" s="96" t="s">
        <v>338</v>
      </c>
      <c r="C80" s="197" t="s">
        <v>226</v>
      </c>
      <c r="D80" s="198" t="s">
        <v>227</v>
      </c>
      <c r="E80" s="197" t="s">
        <v>228</v>
      </c>
      <c r="F80" s="198" t="s">
        <v>337</v>
      </c>
    </row>
    <row r="81" spans="1:6">
      <c r="A81" s="100">
        <v>1</v>
      </c>
      <c r="B81" s="99" t="s">
        <v>372</v>
      </c>
      <c r="C81" s="105" t="s">
        <v>230</v>
      </c>
      <c r="D81" s="101">
        <v>167</v>
      </c>
      <c r="E81" s="238">
        <v>0</v>
      </c>
      <c r="F81" s="101">
        <f>D81*E81</f>
        <v>0</v>
      </c>
    </row>
    <row r="82" spans="1:6" ht="25.5">
      <c r="A82" s="100">
        <v>2</v>
      </c>
      <c r="B82" s="99" t="s">
        <v>371</v>
      </c>
      <c r="C82" s="105" t="s">
        <v>32</v>
      </c>
      <c r="D82" s="101">
        <v>6</v>
      </c>
      <c r="E82" s="238">
        <v>0</v>
      </c>
      <c r="F82" s="101">
        <f>D82*E82</f>
        <v>0</v>
      </c>
    </row>
    <row r="83" spans="1:6" ht="25.5">
      <c r="A83" s="100">
        <v>3</v>
      </c>
      <c r="B83" s="99" t="s">
        <v>370</v>
      </c>
      <c r="C83" s="105" t="s">
        <v>175</v>
      </c>
      <c r="D83" s="101">
        <v>1</v>
      </c>
      <c r="E83" s="238">
        <v>0</v>
      </c>
      <c r="F83" s="101">
        <f>D83*E83</f>
        <v>0</v>
      </c>
    </row>
    <row r="84" spans="1:6">
      <c r="A84" s="100">
        <v>4</v>
      </c>
      <c r="B84" s="99" t="s">
        <v>369</v>
      </c>
      <c r="C84" s="105" t="s">
        <v>175</v>
      </c>
      <c r="D84" s="101">
        <v>1</v>
      </c>
      <c r="E84" s="238">
        <v>0</v>
      </c>
      <c r="F84" s="101">
        <f>D84*E84</f>
        <v>0</v>
      </c>
    </row>
    <row r="85" spans="1:6">
      <c r="A85" s="289">
        <v>5</v>
      </c>
      <c r="B85" s="99" t="s">
        <v>368</v>
      </c>
      <c r="C85" s="105"/>
      <c r="D85" s="101"/>
      <c r="E85" s="101"/>
      <c r="F85" s="101"/>
    </row>
    <row r="86" spans="1:6">
      <c r="A86" s="290"/>
      <c r="B86" s="195" t="s">
        <v>367</v>
      </c>
      <c r="C86" s="105"/>
      <c r="D86" s="101"/>
      <c r="E86" s="101"/>
      <c r="F86" s="101"/>
    </row>
    <row r="87" spans="1:6">
      <c r="A87" s="290"/>
      <c r="B87" s="195" t="s">
        <v>366</v>
      </c>
      <c r="C87" s="105"/>
      <c r="D87" s="101"/>
      <c r="E87" s="101"/>
      <c r="F87" s="101"/>
    </row>
    <row r="88" spans="1:6">
      <c r="A88" s="290"/>
      <c r="B88" s="195" t="s">
        <v>365</v>
      </c>
      <c r="C88" s="105"/>
      <c r="D88" s="101"/>
      <c r="E88" s="101"/>
      <c r="F88" s="101"/>
    </row>
    <row r="89" spans="1:6">
      <c r="A89" s="291"/>
      <c r="B89" s="99"/>
      <c r="C89" s="105" t="s">
        <v>175</v>
      </c>
      <c r="D89" s="101">
        <v>1</v>
      </c>
      <c r="E89" s="238">
        <v>0</v>
      </c>
      <c r="F89" s="101">
        <f>D89*E89</f>
        <v>0</v>
      </c>
    </row>
    <row r="90" spans="1:6" ht="25.5">
      <c r="A90" s="100">
        <v>6</v>
      </c>
      <c r="B90" s="99" t="s">
        <v>364</v>
      </c>
      <c r="C90" s="105" t="s">
        <v>175</v>
      </c>
      <c r="D90" s="101">
        <v>1</v>
      </c>
      <c r="E90" s="238">
        <v>0</v>
      </c>
      <c r="F90" s="101">
        <f>D90*E90</f>
        <v>0</v>
      </c>
    </row>
    <row r="91" spans="1:6">
      <c r="A91" s="289">
        <v>7</v>
      </c>
      <c r="B91" s="99" t="s">
        <v>363</v>
      </c>
      <c r="C91" s="105"/>
      <c r="D91" s="101"/>
      <c r="E91" s="101"/>
      <c r="F91" s="101"/>
    </row>
    <row r="92" spans="1:6">
      <c r="A92" s="290"/>
      <c r="B92" s="195" t="s">
        <v>362</v>
      </c>
      <c r="C92" s="105"/>
      <c r="D92" s="101"/>
      <c r="E92" s="101"/>
      <c r="F92" s="101"/>
    </row>
    <row r="93" spans="1:6">
      <c r="A93" s="290"/>
      <c r="B93" s="195" t="s">
        <v>361</v>
      </c>
      <c r="C93" s="105"/>
      <c r="D93" s="101"/>
      <c r="E93" s="101"/>
      <c r="F93" s="101"/>
    </row>
    <row r="94" spans="1:6">
      <c r="A94" s="290"/>
      <c r="B94" s="195" t="s">
        <v>360</v>
      </c>
      <c r="C94" s="105"/>
      <c r="D94" s="101"/>
      <c r="E94" s="101"/>
      <c r="F94" s="101"/>
    </row>
    <row r="95" spans="1:6">
      <c r="A95" s="291"/>
      <c r="B95" s="99"/>
      <c r="C95" s="105" t="s">
        <v>175</v>
      </c>
      <c r="D95" s="101">
        <v>1</v>
      </c>
      <c r="E95" s="238">
        <v>0</v>
      </c>
      <c r="F95" s="101">
        <f>D95*E95</f>
        <v>0</v>
      </c>
    </row>
    <row r="96" spans="1:6">
      <c r="A96" s="286" t="s">
        <v>359</v>
      </c>
      <c r="B96" s="287"/>
      <c r="C96" s="287"/>
      <c r="D96" s="287"/>
      <c r="E96" s="288"/>
      <c r="F96" s="101">
        <f>SUM(F81:F95)</f>
        <v>0</v>
      </c>
    </row>
    <row r="98" spans="1:6" s="196" customFormat="1">
      <c r="A98" s="298"/>
      <c r="B98" s="292" t="s">
        <v>475</v>
      </c>
      <c r="C98" s="293"/>
      <c r="D98" s="293"/>
      <c r="E98" s="293"/>
      <c r="F98" s="294"/>
    </row>
    <row r="99" spans="1:6" s="196" customFormat="1">
      <c r="A99" s="299"/>
      <c r="B99" s="295"/>
      <c r="C99" s="296"/>
      <c r="D99" s="296"/>
      <c r="E99" s="296"/>
      <c r="F99" s="297"/>
    </row>
    <row r="100" spans="1:6">
      <c r="A100" s="100" t="s">
        <v>324</v>
      </c>
      <c r="B100" s="277" t="s">
        <v>358</v>
      </c>
      <c r="C100" s="278"/>
      <c r="D100" s="279"/>
      <c r="E100" s="270">
        <f>F19</f>
        <v>0</v>
      </c>
      <c r="F100" s="271"/>
    </row>
    <row r="101" spans="1:6">
      <c r="A101" s="100" t="s">
        <v>323</v>
      </c>
      <c r="B101" s="277" t="s">
        <v>357</v>
      </c>
      <c r="C101" s="278"/>
      <c r="D101" s="279"/>
      <c r="E101" s="270">
        <f>F76</f>
        <v>0</v>
      </c>
      <c r="F101" s="271"/>
    </row>
    <row r="102" spans="1:6">
      <c r="A102" s="100" t="s">
        <v>322</v>
      </c>
      <c r="B102" s="277" t="s">
        <v>356</v>
      </c>
      <c r="C102" s="278"/>
      <c r="D102" s="279"/>
      <c r="E102" s="270">
        <f>F96</f>
        <v>0</v>
      </c>
      <c r="F102" s="271"/>
    </row>
    <row r="103" spans="1:6">
      <c r="A103" s="274" t="s">
        <v>321</v>
      </c>
      <c r="B103" s="275"/>
      <c r="C103" s="275"/>
      <c r="D103" s="276"/>
      <c r="E103" s="270">
        <f>SUM(E100:E102)</f>
        <v>0</v>
      </c>
      <c r="F103" s="271"/>
    </row>
  </sheetData>
  <sheetProtection algorithmName="SHA-512" hashValue="/eYyRYQgKoqoiUiVel9GCh1D/8d8WnTFdRYdAzbdjANtaJtuwE5FW53lm/Ur2qUuenbBKnMVp0sXwZvt9eo6fA==" saltValue="Epu41x4sKOaXF4RJYlinUA==" spinCount="100000" sheet="1" objects="1" scenarios="1" selectLockedCells="1"/>
  <mergeCells count="27">
    <mergeCell ref="B102:D102"/>
    <mergeCell ref="B21:F22"/>
    <mergeCell ref="A98:A99"/>
    <mergeCell ref="B98:F99"/>
    <mergeCell ref="E103:F103"/>
    <mergeCell ref="A103:D103"/>
    <mergeCell ref="E100:F100"/>
    <mergeCell ref="E101:F101"/>
    <mergeCell ref="E102:F102"/>
    <mergeCell ref="B100:D100"/>
    <mergeCell ref="B101:D101"/>
    <mergeCell ref="A78:A79"/>
    <mergeCell ref="B78:F79"/>
    <mergeCell ref="A85:A89"/>
    <mergeCell ref="A91:A95"/>
    <mergeCell ref="A96:E96"/>
    <mergeCell ref="A25:A59"/>
    <mergeCell ref="A70:A71"/>
    <mergeCell ref="A76:E76"/>
    <mergeCell ref="A1:F2"/>
    <mergeCell ref="A3:A4"/>
    <mergeCell ref="B3:F4"/>
    <mergeCell ref="A6:A8"/>
    <mergeCell ref="A9:A10"/>
    <mergeCell ref="A12:A13"/>
    <mergeCell ref="A19:E19"/>
    <mergeCell ref="A21:A22"/>
  </mergeCells>
  <pageMargins left="0.7" right="0.7" top="0.75" bottom="0.75" header="0.3" footer="0.3"/>
  <pageSetup paperSize="9" orientation="portrait" r:id="rId1"/>
  <rowBreaks count="3" manualBreakCount="3">
    <brk id="19" max="16383" man="1"/>
    <brk id="76"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Normal="100" zoomScaleSheetLayoutView="100" workbookViewId="0">
      <selection activeCell="B14" sqref="B14:F15"/>
    </sheetView>
  </sheetViews>
  <sheetFormatPr defaultRowHeight="12"/>
  <cols>
    <col min="1" max="1" width="5.28515625" style="20" customWidth="1"/>
    <col min="2" max="2" width="41.5703125" style="20" customWidth="1"/>
    <col min="3" max="3" width="6.85546875" style="20" customWidth="1"/>
    <col min="4" max="4" width="7.28515625" style="20" customWidth="1"/>
    <col min="5" max="5" width="6.5703125" style="20" customWidth="1"/>
    <col min="6" max="6" width="16.140625" style="20" customWidth="1"/>
    <col min="7" max="16384" width="9.140625" style="20"/>
  </cols>
  <sheetData>
    <row r="1" spans="1:7" ht="25.5">
      <c r="A1" s="13"/>
      <c r="B1" s="15" t="s">
        <v>429</v>
      </c>
      <c r="C1" s="6"/>
      <c r="D1" s="6"/>
      <c r="E1" s="14"/>
      <c r="F1" s="16" t="s">
        <v>183</v>
      </c>
    </row>
    <row r="2" spans="1:7" ht="12.75">
      <c r="A2" s="5"/>
      <c r="B2" s="10"/>
      <c r="C2" s="6"/>
      <c r="D2" s="9"/>
      <c r="E2" s="11"/>
      <c r="F2" s="12"/>
    </row>
    <row r="3" spans="1:7" ht="12.75">
      <c r="A3" s="13">
        <v>1</v>
      </c>
      <c r="B3" s="13" t="s">
        <v>430</v>
      </c>
      <c r="C3" s="8"/>
      <c r="D3" s="17"/>
      <c r="E3" s="17"/>
      <c r="F3" s="18">
        <f>PROMETNICA!F114</f>
        <v>0</v>
      </c>
    </row>
    <row r="4" spans="1:7" ht="12.75">
      <c r="A4" s="13">
        <v>2</v>
      </c>
      <c r="B4" s="13" t="s">
        <v>431</v>
      </c>
      <c r="C4" s="8"/>
      <c r="D4" s="17"/>
      <c r="E4" s="17"/>
      <c r="F4" s="18">
        <f>'VODOVOD I ODVODNJA'!F210</f>
        <v>0</v>
      </c>
    </row>
    <row r="5" spans="1:7" ht="12.75">
      <c r="A5" s="13">
        <v>3</v>
      </c>
      <c r="B5" s="13" t="s">
        <v>317</v>
      </c>
      <c r="C5" s="8"/>
      <c r="D5" s="17"/>
      <c r="E5" s="17"/>
      <c r="F5" s="18">
        <f>'NN MREŽA'!F153</f>
        <v>0</v>
      </c>
    </row>
    <row r="6" spans="1:7" ht="12.75">
      <c r="A6" s="13">
        <v>4</v>
      </c>
      <c r="B6" s="15" t="s">
        <v>433</v>
      </c>
      <c r="C6" s="8"/>
      <c r="D6" s="17"/>
      <c r="E6" s="17"/>
      <c r="F6" s="18">
        <f>'TK MREŽA'!E49</f>
        <v>0</v>
      </c>
    </row>
    <row r="7" spans="1:7" ht="12.75">
      <c r="A7" s="13">
        <v>5</v>
      </c>
      <c r="B7" s="15" t="s">
        <v>432</v>
      </c>
      <c r="C7" s="8"/>
      <c r="D7" s="17"/>
      <c r="E7" s="17"/>
      <c r="F7" s="18">
        <f>'JAVNA RASVIJETA'!E103</f>
        <v>0</v>
      </c>
    </row>
    <row r="8" spans="1:7" ht="12.75">
      <c r="A8" s="5"/>
      <c r="B8" s="19"/>
      <c r="C8" s="8"/>
      <c r="D8" s="17"/>
      <c r="E8" s="17"/>
      <c r="F8" s="7"/>
    </row>
    <row r="9" spans="1:7" ht="12.75">
      <c r="A9" s="5"/>
      <c r="B9" s="21" t="s">
        <v>221</v>
      </c>
      <c r="C9" s="8"/>
      <c r="D9" s="17"/>
      <c r="E9" s="17"/>
      <c r="F9" s="22">
        <f>SUM(F3:F7)</f>
        <v>0</v>
      </c>
    </row>
    <row r="10" spans="1:7" ht="12.75">
      <c r="B10" s="23" t="s">
        <v>435</v>
      </c>
      <c r="C10" s="24"/>
      <c r="D10" s="24"/>
      <c r="E10" s="24"/>
      <c r="F10" s="25">
        <f>F9*0.25</f>
        <v>0</v>
      </c>
    </row>
    <row r="11" spans="1:7" ht="12.75">
      <c r="B11" s="23" t="s">
        <v>434</v>
      </c>
      <c r="F11" s="25">
        <f>F9+F10</f>
        <v>0</v>
      </c>
    </row>
    <row r="12" spans="1:7" ht="12.75">
      <c r="B12" s="323"/>
      <c r="F12" s="324"/>
    </row>
    <row r="14" spans="1:7" ht="15">
      <c r="B14" s="325" t="s">
        <v>537</v>
      </c>
      <c r="C14" t="s">
        <v>539</v>
      </c>
      <c r="D14"/>
      <c r="E14"/>
      <c r="F14"/>
      <c r="G14" s="325"/>
    </row>
    <row r="15" spans="1:7" ht="15">
      <c r="B15"/>
      <c r="C15" t="s">
        <v>538</v>
      </c>
      <c r="D15" s="326"/>
      <c r="E15"/>
      <c r="F15"/>
      <c r="G15"/>
    </row>
  </sheetData>
  <sheetProtection algorithmName="SHA-512" hashValue="OJ3L3zMPaO5a5gywfA/9RAcpi29cKigOj2fp+lvj3U1OxdzQzrzk1QwJfZ8yDid1TMBVm9k0tvqKTwN/Qxp1tA==" saltValue="blDyHj+12H2bm+PVtkinGw==" spinCount="100000" sheet="1" objects="1" scenarios="1" selectLockedCells="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NASLOV</vt:lpstr>
      <vt:lpstr>PROMETNICA</vt:lpstr>
      <vt:lpstr>VODOVOD I ODVODNJA</vt:lpstr>
      <vt:lpstr>NN MREŽA</vt:lpstr>
      <vt:lpstr>TK MREŽA</vt:lpstr>
      <vt:lpstr>JAVNA RASVIJETA</vt:lpstr>
      <vt:lpstr>REKAPITULACIJA</vt:lpstr>
      <vt:lpstr>'NN MREŽA'!Print_Area</vt:lpstr>
      <vt:lpstr>PROMETNICA!Print_Area</vt:lpstr>
      <vt:lpstr>REKAPITULACIJA!Print_Area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Stipe</cp:lastModifiedBy>
  <cp:lastPrinted>2018-09-13T10:52:36Z</cp:lastPrinted>
  <dcterms:created xsi:type="dcterms:W3CDTF">2018-04-10T10:22:58Z</dcterms:created>
  <dcterms:modified xsi:type="dcterms:W3CDTF">2018-09-13T11:28:25Z</dcterms:modified>
</cp:coreProperties>
</file>